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D:\Desktop\меню\меню літо ЗДО\"/>
    </mc:Choice>
  </mc:AlternateContent>
  <xr:revisionPtr revIDLastSave="0" documentId="13_ncr:1_{F39896D6-2D2B-4126-AE50-BE287522D40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меню літо 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255" i="3" l="1"/>
  <c r="L255" i="3"/>
  <c r="K255" i="3"/>
  <c r="J255" i="3"/>
  <c r="H255" i="3"/>
  <c r="G255" i="3"/>
  <c r="F255" i="3"/>
  <c r="E255" i="3"/>
  <c r="M254" i="3"/>
  <c r="L254" i="3"/>
  <c r="K254" i="3"/>
  <c r="J254" i="3"/>
  <c r="H254" i="3"/>
  <c r="G254" i="3"/>
  <c r="F254" i="3"/>
  <c r="E254" i="3"/>
  <c r="M253" i="3"/>
  <c r="L253" i="3"/>
  <c r="K253" i="3"/>
  <c r="J253" i="3"/>
  <c r="H253" i="3"/>
  <c r="G253" i="3"/>
  <c r="F253" i="3"/>
  <c r="E253" i="3"/>
  <c r="M252" i="3"/>
  <c r="L252" i="3"/>
  <c r="K252" i="3"/>
  <c r="J252" i="3"/>
  <c r="H252" i="3"/>
  <c r="G252" i="3"/>
  <c r="F252" i="3"/>
  <c r="E252" i="3"/>
  <c r="M251" i="3"/>
  <c r="L251" i="3"/>
  <c r="K251" i="3"/>
  <c r="J251" i="3"/>
  <c r="H251" i="3"/>
  <c r="G251" i="3"/>
  <c r="F251" i="3"/>
  <c r="E251" i="3"/>
  <c r="H521" i="3" l="1"/>
  <c r="G521" i="3"/>
  <c r="F521" i="3"/>
  <c r="E521" i="3"/>
  <c r="M516" i="3"/>
  <c r="M521" i="3" s="1"/>
  <c r="L516" i="3"/>
  <c r="L521" i="3" s="1"/>
  <c r="K516" i="3"/>
  <c r="K521" i="3" s="1"/>
  <c r="J516" i="3"/>
  <c r="J521" i="3" s="1"/>
  <c r="M495" i="3"/>
  <c r="L495" i="3"/>
  <c r="K495" i="3"/>
  <c r="J495" i="3"/>
  <c r="H492" i="3"/>
  <c r="G492" i="3"/>
  <c r="F492" i="3"/>
  <c r="E492" i="3"/>
  <c r="H490" i="3"/>
  <c r="H495" i="3" s="1"/>
  <c r="G490" i="3"/>
  <c r="G495" i="3" s="1"/>
  <c r="F490" i="3"/>
  <c r="F495" i="3" s="1"/>
  <c r="E490" i="3"/>
  <c r="E495" i="3" s="1"/>
  <c r="M470" i="3"/>
  <c r="L470" i="3"/>
  <c r="K470" i="3"/>
  <c r="J470" i="3"/>
  <c r="H468" i="3"/>
  <c r="G468" i="3"/>
  <c r="F468" i="3"/>
  <c r="E468" i="3"/>
  <c r="H464" i="3"/>
  <c r="H470" i="3" s="1"/>
  <c r="G464" i="3"/>
  <c r="G470" i="3" s="1"/>
  <c r="F464" i="3"/>
  <c r="F470" i="3" s="1"/>
  <c r="E464" i="3"/>
  <c r="E470" i="3" s="1"/>
  <c r="H443" i="3"/>
  <c r="G443" i="3"/>
  <c r="F443" i="3"/>
  <c r="E443" i="3"/>
  <c r="M442" i="3"/>
  <c r="M445" i="3" s="1"/>
  <c r="L442" i="3"/>
  <c r="L445" i="3" s="1"/>
  <c r="K442" i="3"/>
  <c r="K445" i="3" s="1"/>
  <c r="J442" i="3"/>
  <c r="J445" i="3" s="1"/>
  <c r="H440" i="3"/>
  <c r="H445" i="3" s="1"/>
  <c r="G440" i="3"/>
  <c r="G445" i="3" s="1"/>
  <c r="F440" i="3"/>
  <c r="F445" i="3" s="1"/>
  <c r="E440" i="3"/>
  <c r="E445" i="3" s="1"/>
  <c r="M422" i="3"/>
  <c r="L422" i="3"/>
  <c r="K422" i="3"/>
  <c r="J422" i="3"/>
  <c r="H420" i="3"/>
  <c r="G420" i="3"/>
  <c r="F420" i="3"/>
  <c r="E420" i="3"/>
  <c r="H418" i="3"/>
  <c r="G418" i="3"/>
  <c r="F418" i="3"/>
  <c r="E418" i="3"/>
  <c r="H416" i="3"/>
  <c r="H422" i="3" s="1"/>
  <c r="G416" i="3"/>
  <c r="G422" i="3" s="1"/>
  <c r="F416" i="3"/>
  <c r="F422" i="3" s="1"/>
  <c r="E416" i="3"/>
  <c r="E422" i="3" s="1"/>
  <c r="M393" i="3"/>
  <c r="L393" i="3"/>
  <c r="K393" i="3"/>
  <c r="J393" i="3"/>
  <c r="H389" i="3"/>
  <c r="G389" i="3"/>
  <c r="F389" i="3"/>
  <c r="E389" i="3"/>
  <c r="H388" i="3"/>
  <c r="H393" i="3" s="1"/>
  <c r="G388" i="3"/>
  <c r="G393" i="3" s="1"/>
  <c r="F388" i="3"/>
  <c r="F393" i="3" s="1"/>
  <c r="E388" i="3"/>
  <c r="E393" i="3" s="1"/>
  <c r="M367" i="3"/>
  <c r="L367" i="3"/>
  <c r="K367" i="3"/>
  <c r="J367" i="3"/>
  <c r="H365" i="3"/>
  <c r="G365" i="3"/>
  <c r="F365" i="3"/>
  <c r="E365" i="3"/>
  <c r="H362" i="3"/>
  <c r="H367" i="3" s="1"/>
  <c r="G362" i="3"/>
  <c r="G367" i="3" s="1"/>
  <c r="F362" i="3"/>
  <c r="F367" i="3" s="1"/>
  <c r="E362" i="3"/>
  <c r="E367" i="3" s="1"/>
  <c r="M342" i="3"/>
  <c r="L342" i="3"/>
  <c r="K342" i="3"/>
  <c r="J342" i="3"/>
  <c r="H340" i="3"/>
  <c r="G340" i="3"/>
  <c r="F340" i="3"/>
  <c r="E340" i="3"/>
  <c r="H336" i="3"/>
  <c r="H342" i="3" s="1"/>
  <c r="G336" i="3"/>
  <c r="G342" i="3" s="1"/>
  <c r="F336" i="3"/>
  <c r="F342" i="3" s="1"/>
  <c r="E336" i="3"/>
  <c r="E342" i="3" s="1"/>
  <c r="M317" i="3"/>
  <c r="L317" i="3"/>
  <c r="K313" i="3"/>
  <c r="K317" i="3" s="1"/>
  <c r="J313" i="3"/>
  <c r="J317" i="3" s="1"/>
  <c r="H312" i="3"/>
  <c r="H317" i="3" s="1"/>
  <c r="G312" i="3"/>
  <c r="G317" i="3" s="1"/>
  <c r="F312" i="3"/>
  <c r="F317" i="3" s="1"/>
  <c r="E312" i="3"/>
  <c r="E317" i="3" s="1"/>
  <c r="H290" i="3"/>
  <c r="G290" i="3"/>
  <c r="F290" i="3"/>
  <c r="E290" i="3"/>
  <c r="H287" i="3"/>
  <c r="G287" i="3"/>
  <c r="F287" i="3"/>
  <c r="E287" i="3"/>
  <c r="M263" i="3"/>
  <c r="L263" i="3"/>
  <c r="K263" i="3"/>
  <c r="J263" i="3"/>
  <c r="H262" i="3"/>
  <c r="G262" i="3"/>
  <c r="F262" i="3"/>
  <c r="E262" i="3"/>
  <c r="H260" i="3"/>
  <c r="G260" i="3"/>
  <c r="F260" i="3"/>
  <c r="E260" i="3"/>
  <c r="H257" i="3"/>
  <c r="H263" i="3" s="1"/>
  <c r="G257" i="3"/>
  <c r="G263" i="3" s="1"/>
  <c r="F257" i="3"/>
  <c r="F263" i="3" s="1"/>
  <c r="E257" i="3"/>
  <c r="E263" i="3" s="1"/>
  <c r="M237" i="3"/>
  <c r="L237" i="3"/>
  <c r="K237" i="3"/>
  <c r="J237" i="3"/>
  <c r="H237" i="3"/>
  <c r="G232" i="3"/>
  <c r="F232" i="3"/>
  <c r="E232" i="3"/>
  <c r="M229" i="3"/>
  <c r="L229" i="3"/>
  <c r="K229" i="3"/>
  <c r="J229" i="3"/>
  <c r="H229" i="3"/>
  <c r="G229" i="3"/>
  <c r="F229" i="3"/>
  <c r="E229" i="3"/>
  <c r="M228" i="3"/>
  <c r="L228" i="3"/>
  <c r="K228" i="3"/>
  <c r="J228" i="3"/>
  <c r="H228" i="3"/>
  <c r="G228" i="3"/>
  <c r="F228" i="3"/>
  <c r="E228" i="3"/>
  <c r="M227" i="3"/>
  <c r="L227" i="3"/>
  <c r="K227" i="3"/>
  <c r="J227" i="3"/>
  <c r="H227" i="3"/>
  <c r="G227" i="3"/>
  <c r="F227" i="3"/>
  <c r="E227" i="3"/>
  <c r="M226" i="3"/>
  <c r="L226" i="3"/>
  <c r="K226" i="3"/>
  <c r="J226" i="3"/>
  <c r="H226" i="3"/>
  <c r="G226" i="3"/>
  <c r="F226" i="3"/>
  <c r="E226" i="3"/>
  <c r="M225" i="3"/>
  <c r="L225" i="3"/>
  <c r="K225" i="3"/>
  <c r="J225" i="3"/>
  <c r="H225" i="3"/>
  <c r="G225" i="3"/>
  <c r="F225" i="3"/>
  <c r="E225" i="3"/>
  <c r="M211" i="3"/>
  <c r="L211" i="3"/>
  <c r="K211" i="3"/>
  <c r="J211" i="3"/>
  <c r="H206" i="3"/>
  <c r="H211" i="3" s="1"/>
  <c r="G206" i="3"/>
  <c r="G211" i="3" s="1"/>
  <c r="F206" i="3"/>
  <c r="F211" i="3" s="1"/>
  <c r="E206" i="3"/>
  <c r="E211" i="3" s="1"/>
  <c r="M187" i="3"/>
  <c r="L187" i="3"/>
  <c r="K187" i="3"/>
  <c r="J187" i="3"/>
  <c r="H182" i="3"/>
  <c r="H187" i="3" s="1"/>
  <c r="G182" i="3"/>
  <c r="G187" i="3" s="1"/>
  <c r="F182" i="3"/>
  <c r="F187" i="3" s="1"/>
  <c r="E182" i="3"/>
  <c r="E187" i="3" s="1"/>
  <c r="M163" i="3"/>
  <c r="L163" i="3"/>
  <c r="K163" i="3"/>
  <c r="J163" i="3"/>
  <c r="H161" i="3"/>
  <c r="G161" i="3"/>
  <c r="F161" i="3"/>
  <c r="E161" i="3"/>
  <c r="H160" i="3"/>
  <c r="G160" i="3"/>
  <c r="F160" i="3"/>
  <c r="E160" i="3"/>
  <c r="H158" i="3"/>
  <c r="G158" i="3"/>
  <c r="F158" i="3"/>
  <c r="E158" i="3"/>
  <c r="H157" i="3"/>
  <c r="H163" i="3" s="1"/>
  <c r="G157" i="3"/>
  <c r="G163" i="3" s="1"/>
  <c r="F157" i="3"/>
  <c r="F163" i="3" s="1"/>
  <c r="E157" i="3"/>
  <c r="E163" i="3" s="1"/>
  <c r="M155" i="3"/>
  <c r="L155" i="3"/>
  <c r="K155" i="3"/>
  <c r="J155" i="3"/>
  <c r="H155" i="3"/>
  <c r="G155" i="3"/>
  <c r="F155" i="3"/>
  <c r="E155" i="3"/>
  <c r="M154" i="3"/>
  <c r="L154" i="3"/>
  <c r="K154" i="3"/>
  <c r="J154" i="3"/>
  <c r="H154" i="3"/>
  <c r="G154" i="3"/>
  <c r="F154" i="3"/>
  <c r="E154" i="3"/>
  <c r="M153" i="3"/>
  <c r="L153" i="3"/>
  <c r="K153" i="3"/>
  <c r="J153" i="3"/>
  <c r="H153" i="3"/>
  <c r="G153" i="3"/>
  <c r="F153" i="3"/>
  <c r="E153" i="3"/>
  <c r="M152" i="3"/>
  <c r="L152" i="3"/>
  <c r="K152" i="3"/>
  <c r="J152" i="3"/>
  <c r="H152" i="3"/>
  <c r="G152" i="3"/>
  <c r="F152" i="3"/>
  <c r="E152" i="3"/>
  <c r="M151" i="3"/>
  <c r="L151" i="3"/>
  <c r="K151" i="3"/>
  <c r="J151" i="3"/>
  <c r="H151" i="3"/>
  <c r="G151" i="3"/>
  <c r="F151" i="3"/>
  <c r="E151" i="3"/>
  <c r="E237" i="3" l="1"/>
  <c r="G237" i="3"/>
  <c r="F237" i="3"/>
  <c r="M513" i="3"/>
  <c r="L513" i="3"/>
  <c r="K513" i="3"/>
  <c r="J513" i="3"/>
  <c r="H513" i="3"/>
  <c r="G513" i="3"/>
  <c r="F513" i="3"/>
  <c r="E513" i="3"/>
  <c r="M512" i="3"/>
  <c r="L512" i="3"/>
  <c r="K512" i="3"/>
  <c r="J512" i="3"/>
  <c r="H512" i="3"/>
  <c r="G512" i="3"/>
  <c r="F512" i="3"/>
  <c r="E512" i="3"/>
  <c r="M511" i="3"/>
  <c r="L511" i="3"/>
  <c r="K511" i="3"/>
  <c r="J511" i="3"/>
  <c r="H511" i="3"/>
  <c r="G511" i="3"/>
  <c r="F511" i="3"/>
  <c r="E511" i="3"/>
  <c r="M510" i="3"/>
  <c r="L510" i="3"/>
  <c r="K510" i="3"/>
  <c r="J510" i="3"/>
  <c r="H510" i="3"/>
  <c r="G510" i="3"/>
  <c r="F510" i="3"/>
  <c r="E510" i="3"/>
  <c r="M509" i="3"/>
  <c r="L509" i="3"/>
  <c r="K509" i="3"/>
  <c r="J509" i="3"/>
  <c r="H509" i="3"/>
  <c r="G509" i="3"/>
  <c r="F509" i="3"/>
  <c r="E509" i="3"/>
  <c r="M488" i="3"/>
  <c r="L488" i="3"/>
  <c r="K488" i="3"/>
  <c r="J488" i="3"/>
  <c r="H488" i="3"/>
  <c r="G488" i="3"/>
  <c r="F488" i="3"/>
  <c r="E488" i="3"/>
  <c r="M487" i="3"/>
  <c r="L487" i="3"/>
  <c r="K487" i="3"/>
  <c r="J487" i="3"/>
  <c r="H487" i="3"/>
  <c r="G487" i="3"/>
  <c r="F487" i="3"/>
  <c r="E487" i="3"/>
  <c r="M486" i="3"/>
  <c r="L486" i="3"/>
  <c r="K486" i="3"/>
  <c r="J486" i="3"/>
  <c r="H486" i="3"/>
  <c r="G486" i="3"/>
  <c r="F486" i="3"/>
  <c r="E486" i="3"/>
  <c r="M485" i="3"/>
  <c r="L485" i="3"/>
  <c r="K485" i="3"/>
  <c r="J485" i="3"/>
  <c r="H485" i="3"/>
  <c r="G485" i="3"/>
  <c r="F485" i="3"/>
  <c r="E485" i="3"/>
  <c r="M484" i="3"/>
  <c r="L484" i="3"/>
  <c r="K484" i="3"/>
  <c r="J484" i="3"/>
  <c r="H484" i="3"/>
  <c r="G484" i="3"/>
  <c r="F484" i="3"/>
  <c r="E484" i="3"/>
  <c r="M462" i="3"/>
  <c r="L462" i="3"/>
  <c r="K462" i="3"/>
  <c r="J462" i="3"/>
  <c r="H462" i="3"/>
  <c r="G462" i="3"/>
  <c r="F462" i="3"/>
  <c r="E462" i="3"/>
  <c r="M461" i="3"/>
  <c r="L461" i="3"/>
  <c r="K461" i="3"/>
  <c r="J461" i="3"/>
  <c r="H461" i="3"/>
  <c r="G461" i="3"/>
  <c r="F461" i="3"/>
  <c r="E461" i="3"/>
  <c r="M460" i="3"/>
  <c r="L460" i="3"/>
  <c r="K460" i="3"/>
  <c r="J460" i="3"/>
  <c r="H460" i="3"/>
  <c r="G460" i="3"/>
  <c r="F460" i="3"/>
  <c r="E460" i="3"/>
  <c r="M459" i="3"/>
  <c r="L459" i="3"/>
  <c r="K459" i="3"/>
  <c r="J459" i="3"/>
  <c r="H459" i="3"/>
  <c r="G459" i="3"/>
  <c r="F459" i="3"/>
  <c r="E459" i="3"/>
  <c r="M458" i="3"/>
  <c r="L458" i="3"/>
  <c r="K458" i="3"/>
  <c r="J458" i="3"/>
  <c r="H458" i="3"/>
  <c r="G458" i="3"/>
  <c r="F458" i="3"/>
  <c r="E458" i="3"/>
  <c r="M438" i="3"/>
  <c r="L438" i="3"/>
  <c r="K438" i="3"/>
  <c r="J438" i="3"/>
  <c r="H438" i="3"/>
  <c r="G438" i="3"/>
  <c r="F438" i="3"/>
  <c r="E438" i="3"/>
  <c r="M437" i="3"/>
  <c r="L437" i="3"/>
  <c r="K437" i="3"/>
  <c r="J437" i="3"/>
  <c r="H437" i="3"/>
  <c r="G437" i="3"/>
  <c r="F437" i="3"/>
  <c r="E437" i="3"/>
  <c r="M436" i="3"/>
  <c r="L436" i="3"/>
  <c r="K436" i="3"/>
  <c r="J436" i="3"/>
  <c r="H436" i="3"/>
  <c r="G436" i="3"/>
  <c r="F436" i="3"/>
  <c r="E436" i="3"/>
  <c r="M435" i="3"/>
  <c r="L435" i="3"/>
  <c r="K435" i="3"/>
  <c r="J435" i="3"/>
  <c r="H435" i="3"/>
  <c r="G435" i="3"/>
  <c r="F435" i="3"/>
  <c r="E435" i="3"/>
  <c r="M434" i="3"/>
  <c r="L434" i="3"/>
  <c r="K434" i="3"/>
  <c r="J434" i="3"/>
  <c r="H434" i="3"/>
  <c r="G434" i="3"/>
  <c r="F434" i="3"/>
  <c r="E434" i="3"/>
  <c r="M414" i="3"/>
  <c r="L414" i="3"/>
  <c r="K414" i="3"/>
  <c r="J414" i="3"/>
  <c r="H414" i="3"/>
  <c r="G414" i="3"/>
  <c r="F414" i="3"/>
  <c r="E414" i="3"/>
  <c r="M413" i="3"/>
  <c r="L413" i="3"/>
  <c r="K413" i="3"/>
  <c r="J413" i="3"/>
  <c r="H413" i="3"/>
  <c r="G413" i="3"/>
  <c r="F413" i="3"/>
  <c r="E413" i="3"/>
  <c r="M412" i="3"/>
  <c r="L412" i="3"/>
  <c r="K412" i="3"/>
  <c r="J412" i="3"/>
  <c r="H412" i="3"/>
  <c r="G412" i="3"/>
  <c r="F412" i="3"/>
  <c r="E412" i="3"/>
  <c r="M411" i="3"/>
  <c r="L411" i="3"/>
  <c r="K411" i="3"/>
  <c r="J411" i="3"/>
  <c r="H411" i="3"/>
  <c r="G411" i="3"/>
  <c r="F411" i="3"/>
  <c r="E411" i="3"/>
  <c r="M410" i="3"/>
  <c r="L410" i="3"/>
  <c r="K410" i="3"/>
  <c r="J410" i="3"/>
  <c r="H410" i="3"/>
  <c r="G410" i="3"/>
  <c r="F410" i="3"/>
  <c r="E410" i="3"/>
  <c r="M385" i="3"/>
  <c r="L385" i="3"/>
  <c r="K385" i="3"/>
  <c r="J385" i="3"/>
  <c r="H385" i="3"/>
  <c r="G385" i="3"/>
  <c r="F385" i="3"/>
  <c r="E385" i="3"/>
  <c r="M384" i="3"/>
  <c r="L384" i="3"/>
  <c r="K384" i="3"/>
  <c r="J384" i="3"/>
  <c r="H384" i="3"/>
  <c r="G384" i="3"/>
  <c r="F384" i="3"/>
  <c r="E384" i="3"/>
  <c r="M383" i="3"/>
  <c r="L383" i="3"/>
  <c r="K383" i="3"/>
  <c r="J383" i="3"/>
  <c r="H383" i="3"/>
  <c r="G383" i="3"/>
  <c r="F383" i="3"/>
  <c r="E383" i="3"/>
  <c r="M382" i="3"/>
  <c r="L382" i="3"/>
  <c r="K382" i="3"/>
  <c r="J382" i="3"/>
  <c r="H382" i="3"/>
  <c r="G382" i="3"/>
  <c r="F382" i="3"/>
  <c r="E382" i="3"/>
  <c r="M381" i="3"/>
  <c r="L381" i="3"/>
  <c r="K381" i="3"/>
  <c r="J381" i="3"/>
  <c r="H381" i="3"/>
  <c r="G381" i="3"/>
  <c r="F381" i="3"/>
  <c r="E381" i="3"/>
  <c r="M359" i="3"/>
  <c r="L359" i="3"/>
  <c r="K359" i="3"/>
  <c r="J359" i="3"/>
  <c r="H359" i="3"/>
  <c r="G359" i="3"/>
  <c r="F359" i="3"/>
  <c r="E359" i="3"/>
  <c r="M358" i="3"/>
  <c r="L358" i="3"/>
  <c r="K358" i="3"/>
  <c r="J358" i="3"/>
  <c r="H358" i="3"/>
  <c r="G358" i="3"/>
  <c r="F358" i="3"/>
  <c r="E358" i="3"/>
  <c r="M357" i="3"/>
  <c r="L357" i="3"/>
  <c r="K357" i="3"/>
  <c r="J357" i="3"/>
  <c r="H357" i="3"/>
  <c r="G357" i="3"/>
  <c r="F357" i="3"/>
  <c r="E357" i="3"/>
  <c r="M356" i="3"/>
  <c r="L356" i="3"/>
  <c r="K356" i="3"/>
  <c r="J356" i="3"/>
  <c r="H356" i="3"/>
  <c r="G356" i="3"/>
  <c r="F356" i="3"/>
  <c r="E356" i="3"/>
  <c r="M355" i="3"/>
  <c r="L355" i="3"/>
  <c r="K355" i="3"/>
  <c r="J355" i="3"/>
  <c r="H355" i="3"/>
  <c r="G355" i="3"/>
  <c r="F355" i="3"/>
  <c r="E355" i="3"/>
  <c r="M334" i="3"/>
  <c r="L334" i="3"/>
  <c r="K334" i="3"/>
  <c r="J334" i="3"/>
  <c r="H334" i="3"/>
  <c r="G334" i="3"/>
  <c r="F334" i="3"/>
  <c r="E334" i="3"/>
  <c r="M333" i="3"/>
  <c r="L333" i="3"/>
  <c r="K333" i="3"/>
  <c r="J333" i="3"/>
  <c r="H333" i="3"/>
  <c r="G333" i="3"/>
  <c r="F333" i="3"/>
  <c r="E333" i="3"/>
  <c r="M332" i="3"/>
  <c r="L332" i="3"/>
  <c r="K332" i="3"/>
  <c r="J332" i="3"/>
  <c r="H332" i="3"/>
  <c r="G332" i="3"/>
  <c r="F332" i="3"/>
  <c r="E332" i="3"/>
  <c r="M331" i="3"/>
  <c r="L331" i="3"/>
  <c r="K331" i="3"/>
  <c r="J331" i="3"/>
  <c r="H331" i="3"/>
  <c r="G331" i="3"/>
  <c r="F331" i="3"/>
  <c r="E331" i="3"/>
  <c r="M330" i="3"/>
  <c r="L330" i="3"/>
  <c r="K330" i="3"/>
  <c r="J330" i="3"/>
  <c r="H330" i="3"/>
  <c r="G330" i="3"/>
  <c r="F330" i="3"/>
  <c r="E330" i="3"/>
  <c r="M310" i="3"/>
  <c r="L310" i="3"/>
  <c r="K310" i="3"/>
  <c r="J310" i="3"/>
  <c r="H310" i="3"/>
  <c r="G310" i="3"/>
  <c r="F310" i="3"/>
  <c r="E310" i="3"/>
  <c r="M309" i="3"/>
  <c r="L309" i="3"/>
  <c r="K309" i="3"/>
  <c r="J309" i="3"/>
  <c r="H309" i="3"/>
  <c r="G309" i="3"/>
  <c r="F309" i="3"/>
  <c r="E309" i="3"/>
  <c r="M308" i="3"/>
  <c r="L308" i="3"/>
  <c r="K308" i="3"/>
  <c r="J308" i="3"/>
  <c r="H308" i="3"/>
  <c r="G308" i="3"/>
  <c r="F308" i="3"/>
  <c r="E308" i="3"/>
  <c r="M307" i="3"/>
  <c r="L307" i="3"/>
  <c r="K307" i="3"/>
  <c r="J307" i="3"/>
  <c r="H307" i="3"/>
  <c r="G307" i="3"/>
  <c r="F307" i="3"/>
  <c r="E307" i="3"/>
  <c r="M306" i="3"/>
  <c r="L306" i="3"/>
  <c r="K306" i="3"/>
  <c r="J306" i="3"/>
  <c r="H306" i="3"/>
  <c r="G306" i="3"/>
  <c r="F306" i="3"/>
  <c r="E306" i="3"/>
  <c r="M284" i="3"/>
  <c r="L284" i="3"/>
  <c r="K284" i="3"/>
  <c r="J284" i="3"/>
  <c r="H284" i="3"/>
  <c r="G284" i="3"/>
  <c r="F284" i="3"/>
  <c r="E284" i="3"/>
  <c r="M283" i="3"/>
  <c r="L283" i="3"/>
  <c r="K283" i="3"/>
  <c r="J283" i="3"/>
  <c r="H283" i="3"/>
  <c r="G283" i="3"/>
  <c r="F283" i="3"/>
  <c r="E283" i="3"/>
  <c r="M282" i="3"/>
  <c r="L282" i="3"/>
  <c r="K282" i="3"/>
  <c r="J282" i="3"/>
  <c r="H282" i="3"/>
  <c r="G282" i="3"/>
  <c r="F282" i="3"/>
  <c r="E282" i="3"/>
  <c r="M281" i="3"/>
  <c r="L281" i="3"/>
  <c r="K281" i="3"/>
  <c r="J281" i="3"/>
  <c r="H281" i="3"/>
  <c r="G281" i="3"/>
  <c r="F281" i="3"/>
  <c r="E281" i="3"/>
  <c r="M280" i="3"/>
  <c r="L280" i="3"/>
  <c r="K280" i="3"/>
  <c r="J280" i="3"/>
  <c r="H280" i="3"/>
  <c r="G280" i="3"/>
  <c r="F280" i="3"/>
  <c r="E280" i="3"/>
  <c r="M204" i="3"/>
  <c r="L204" i="3"/>
  <c r="K204" i="3"/>
  <c r="J204" i="3"/>
  <c r="H204" i="3"/>
  <c r="G204" i="3"/>
  <c r="F204" i="3"/>
  <c r="E204" i="3"/>
  <c r="M203" i="3"/>
  <c r="L203" i="3"/>
  <c r="K203" i="3"/>
  <c r="J203" i="3"/>
  <c r="H203" i="3"/>
  <c r="G203" i="3"/>
  <c r="F203" i="3"/>
  <c r="E203" i="3"/>
  <c r="M202" i="3"/>
  <c r="L202" i="3"/>
  <c r="K202" i="3"/>
  <c r="J202" i="3"/>
  <c r="H202" i="3"/>
  <c r="G202" i="3"/>
  <c r="F202" i="3"/>
  <c r="E202" i="3"/>
  <c r="M201" i="3"/>
  <c r="L201" i="3"/>
  <c r="K201" i="3"/>
  <c r="J201" i="3"/>
  <c r="H201" i="3"/>
  <c r="G201" i="3"/>
  <c r="F201" i="3"/>
  <c r="E201" i="3"/>
  <c r="M200" i="3"/>
  <c r="L200" i="3"/>
  <c r="K200" i="3"/>
  <c r="J200" i="3"/>
  <c r="H200" i="3"/>
  <c r="G200" i="3"/>
  <c r="F200" i="3"/>
  <c r="E200" i="3"/>
  <c r="M180" i="3"/>
  <c r="L180" i="3"/>
  <c r="K180" i="3"/>
  <c r="J180" i="3"/>
  <c r="H180" i="3"/>
  <c r="G180" i="3"/>
  <c r="F180" i="3"/>
  <c r="E180" i="3"/>
  <c r="M179" i="3"/>
  <c r="L179" i="3"/>
  <c r="K179" i="3"/>
  <c r="J179" i="3"/>
  <c r="H179" i="3"/>
  <c r="G179" i="3"/>
  <c r="F179" i="3"/>
  <c r="E179" i="3"/>
  <c r="M178" i="3"/>
  <c r="L178" i="3"/>
  <c r="K178" i="3"/>
  <c r="J178" i="3"/>
  <c r="H178" i="3"/>
  <c r="G178" i="3"/>
  <c r="F178" i="3"/>
  <c r="E178" i="3"/>
  <c r="M177" i="3"/>
  <c r="L177" i="3"/>
  <c r="K177" i="3"/>
  <c r="J177" i="3"/>
  <c r="H177" i="3"/>
  <c r="G177" i="3"/>
  <c r="F177" i="3"/>
  <c r="E177" i="3"/>
  <c r="M176" i="3"/>
  <c r="L176" i="3"/>
  <c r="K176" i="3"/>
  <c r="J176" i="3"/>
  <c r="H176" i="3"/>
  <c r="G176" i="3"/>
  <c r="F176" i="3"/>
  <c r="E176" i="3"/>
  <c r="H130" i="3" l="1"/>
  <c r="H134" i="3" s="1"/>
  <c r="G130" i="3"/>
  <c r="F130" i="3"/>
  <c r="F134" i="3" s="1"/>
  <c r="E130" i="3"/>
  <c r="M106" i="3"/>
  <c r="M109" i="3" s="1"/>
  <c r="L106" i="3"/>
  <c r="L109" i="3" s="1"/>
  <c r="K106" i="3"/>
  <c r="K109" i="3" s="1"/>
  <c r="J106" i="3"/>
  <c r="J109" i="3" s="1"/>
  <c r="H105" i="3"/>
  <c r="F105" i="3"/>
  <c r="E105" i="3"/>
  <c r="H103" i="3"/>
  <c r="G103" i="3"/>
  <c r="F103" i="3"/>
  <c r="E103" i="3"/>
  <c r="E109" i="3" l="1"/>
  <c r="G109" i="3"/>
  <c r="F109" i="3"/>
  <c r="H109" i="3"/>
  <c r="E134" i="3"/>
  <c r="G134" i="3"/>
  <c r="M83" i="3"/>
  <c r="L83" i="3"/>
  <c r="K83" i="3"/>
  <c r="J83" i="3"/>
  <c r="H80" i="3"/>
  <c r="G80" i="3"/>
  <c r="F80" i="3"/>
  <c r="E80" i="3"/>
  <c r="H77" i="3"/>
  <c r="H83" i="3" s="1"/>
  <c r="G77" i="3"/>
  <c r="G83" i="3" s="1"/>
  <c r="F77" i="3"/>
  <c r="F83" i="3" s="1"/>
  <c r="E77" i="3"/>
  <c r="E83" i="3" s="1"/>
  <c r="M58" i="3"/>
  <c r="L58" i="3"/>
  <c r="K58" i="3"/>
  <c r="J58" i="3"/>
  <c r="H55" i="3"/>
  <c r="G55" i="3"/>
  <c r="F55" i="3"/>
  <c r="E55" i="3"/>
  <c r="H52" i="3"/>
  <c r="H58" i="3" s="1"/>
  <c r="G52" i="3"/>
  <c r="G58" i="3" s="1"/>
  <c r="F52" i="3"/>
  <c r="F58" i="3" s="1"/>
  <c r="E52" i="3"/>
  <c r="E58" i="3" s="1"/>
  <c r="M127" i="3" l="1"/>
  <c r="L127" i="3"/>
  <c r="K127" i="3"/>
  <c r="J127" i="3"/>
  <c r="H127" i="3"/>
  <c r="G127" i="3"/>
  <c r="F127" i="3"/>
  <c r="E127" i="3"/>
  <c r="M126" i="3"/>
  <c r="L126" i="3"/>
  <c r="K126" i="3"/>
  <c r="J126" i="3"/>
  <c r="H126" i="3"/>
  <c r="G126" i="3"/>
  <c r="F126" i="3"/>
  <c r="E126" i="3"/>
  <c r="M125" i="3"/>
  <c r="L125" i="3"/>
  <c r="K125" i="3"/>
  <c r="J125" i="3"/>
  <c r="H125" i="3"/>
  <c r="G125" i="3"/>
  <c r="F125" i="3"/>
  <c r="E125" i="3"/>
  <c r="M124" i="3"/>
  <c r="L124" i="3"/>
  <c r="K124" i="3"/>
  <c r="J124" i="3"/>
  <c r="H124" i="3"/>
  <c r="G124" i="3"/>
  <c r="F124" i="3"/>
  <c r="E124" i="3"/>
  <c r="M123" i="3"/>
  <c r="L123" i="3"/>
  <c r="K123" i="3"/>
  <c r="J123" i="3"/>
  <c r="H123" i="3"/>
  <c r="G123" i="3"/>
  <c r="F123" i="3"/>
  <c r="E123" i="3"/>
  <c r="M101" i="3"/>
  <c r="L101" i="3"/>
  <c r="K101" i="3"/>
  <c r="J101" i="3"/>
  <c r="H101" i="3"/>
  <c r="G101" i="3"/>
  <c r="F101" i="3"/>
  <c r="E101" i="3"/>
  <c r="M100" i="3"/>
  <c r="L100" i="3"/>
  <c r="K100" i="3"/>
  <c r="J100" i="3"/>
  <c r="H100" i="3"/>
  <c r="G100" i="3"/>
  <c r="F100" i="3"/>
  <c r="E100" i="3"/>
  <c r="M99" i="3"/>
  <c r="L99" i="3"/>
  <c r="K99" i="3"/>
  <c r="J99" i="3"/>
  <c r="H99" i="3"/>
  <c r="G99" i="3"/>
  <c r="F99" i="3"/>
  <c r="E99" i="3"/>
  <c r="M98" i="3"/>
  <c r="L98" i="3"/>
  <c r="K98" i="3"/>
  <c r="J98" i="3"/>
  <c r="H98" i="3"/>
  <c r="G98" i="3"/>
  <c r="F98" i="3"/>
  <c r="E98" i="3"/>
  <c r="M97" i="3"/>
  <c r="L97" i="3"/>
  <c r="K97" i="3"/>
  <c r="J97" i="3"/>
  <c r="H97" i="3"/>
  <c r="G97" i="3"/>
  <c r="F97" i="3"/>
  <c r="E97" i="3"/>
  <c r="M75" i="3"/>
  <c r="L75" i="3"/>
  <c r="K75" i="3"/>
  <c r="J75" i="3"/>
  <c r="H75" i="3"/>
  <c r="G75" i="3"/>
  <c r="F75" i="3"/>
  <c r="E75" i="3"/>
  <c r="M74" i="3"/>
  <c r="L74" i="3"/>
  <c r="K74" i="3"/>
  <c r="J74" i="3"/>
  <c r="H74" i="3"/>
  <c r="G74" i="3"/>
  <c r="F74" i="3"/>
  <c r="E74" i="3"/>
  <c r="M73" i="3"/>
  <c r="L73" i="3"/>
  <c r="K73" i="3"/>
  <c r="J73" i="3"/>
  <c r="H73" i="3"/>
  <c r="G73" i="3"/>
  <c r="F73" i="3"/>
  <c r="E73" i="3"/>
  <c r="M72" i="3"/>
  <c r="L72" i="3"/>
  <c r="K72" i="3"/>
  <c r="J72" i="3"/>
  <c r="H72" i="3"/>
  <c r="G72" i="3"/>
  <c r="F72" i="3"/>
  <c r="E72" i="3"/>
  <c r="M71" i="3"/>
  <c r="L71" i="3"/>
  <c r="K71" i="3"/>
  <c r="J71" i="3"/>
  <c r="H71" i="3"/>
  <c r="G71" i="3"/>
  <c r="F71" i="3"/>
  <c r="E71" i="3"/>
  <c r="M49" i="3"/>
  <c r="L49" i="3"/>
  <c r="K49" i="3"/>
  <c r="J49" i="3"/>
  <c r="H49" i="3"/>
  <c r="G49" i="3"/>
  <c r="F49" i="3"/>
  <c r="E49" i="3"/>
  <c r="M48" i="3"/>
  <c r="L48" i="3"/>
  <c r="K48" i="3"/>
  <c r="J48" i="3"/>
  <c r="H48" i="3"/>
  <c r="G48" i="3"/>
  <c r="F48" i="3"/>
  <c r="E48" i="3"/>
  <c r="M47" i="3"/>
  <c r="L47" i="3"/>
  <c r="K47" i="3"/>
  <c r="J47" i="3"/>
  <c r="H47" i="3"/>
  <c r="G47" i="3"/>
  <c r="F47" i="3"/>
  <c r="E47" i="3"/>
  <c r="M46" i="3"/>
  <c r="L46" i="3"/>
  <c r="K46" i="3"/>
  <c r="J46" i="3"/>
  <c r="H46" i="3"/>
  <c r="G46" i="3"/>
  <c r="F46" i="3"/>
  <c r="E46" i="3"/>
  <c r="M45" i="3"/>
  <c r="L45" i="3"/>
  <c r="K45" i="3"/>
  <c r="J45" i="3"/>
  <c r="H45" i="3"/>
  <c r="G45" i="3"/>
  <c r="F45" i="3"/>
  <c r="E45" i="3"/>
  <c r="M32" i="3"/>
  <c r="L32" i="3"/>
  <c r="K32" i="3"/>
  <c r="J32" i="3"/>
  <c r="H31" i="3"/>
  <c r="G31" i="3"/>
  <c r="F31" i="3"/>
  <c r="E31" i="3"/>
  <c r="H29" i="3"/>
  <c r="G29" i="3"/>
  <c r="F29" i="3"/>
  <c r="E29" i="3"/>
  <c r="H27" i="3"/>
  <c r="G27" i="3"/>
  <c r="F27" i="3"/>
  <c r="E27" i="3"/>
  <c r="H26" i="3"/>
  <c r="H32" i="3" s="1"/>
  <c r="G26" i="3"/>
  <c r="G32" i="3" s="1"/>
  <c r="F26" i="3"/>
  <c r="F32" i="3" s="1"/>
  <c r="E26" i="3"/>
  <c r="E32" i="3" s="1"/>
  <c r="M24" i="3"/>
  <c r="L24" i="3"/>
  <c r="K24" i="3"/>
  <c r="J24" i="3"/>
  <c r="H24" i="3"/>
  <c r="G24" i="3"/>
  <c r="F24" i="3"/>
  <c r="E24" i="3"/>
  <c r="M23" i="3"/>
  <c r="L23" i="3"/>
  <c r="K23" i="3"/>
  <c r="J23" i="3"/>
  <c r="H23" i="3"/>
  <c r="G23" i="3"/>
  <c r="F23" i="3"/>
  <c r="E23" i="3"/>
  <c r="M22" i="3"/>
  <c r="L22" i="3"/>
  <c r="K22" i="3"/>
  <c r="J22" i="3"/>
  <c r="H22" i="3"/>
  <c r="G22" i="3"/>
  <c r="F22" i="3"/>
  <c r="E22" i="3"/>
  <c r="M21" i="3"/>
  <c r="L21" i="3"/>
  <c r="K21" i="3"/>
  <c r="J21" i="3"/>
  <c r="H21" i="3"/>
  <c r="G21" i="3"/>
  <c r="F21" i="3"/>
  <c r="E21" i="3"/>
  <c r="M20" i="3"/>
  <c r="L20" i="3"/>
  <c r="K20" i="3"/>
  <c r="J20" i="3"/>
  <c r="H20" i="3"/>
  <c r="G20" i="3"/>
  <c r="F20" i="3"/>
  <c r="E20" i="3"/>
</calcChain>
</file>

<file path=xl/sharedStrings.xml><?xml version="1.0" encoding="utf-8"?>
<sst xmlns="http://schemas.openxmlformats.org/spreadsheetml/2006/main" count="878" uniqueCount="260">
  <si>
    <t>Найменування страв</t>
  </si>
  <si>
    <t>Вихід, г</t>
  </si>
  <si>
    <t>525-630</t>
  </si>
  <si>
    <t>18-21</t>
  </si>
  <si>
    <t>17-21</t>
  </si>
  <si>
    <t>73-88</t>
  </si>
  <si>
    <t>600-720</t>
  </si>
  <si>
    <t>21-25</t>
  </si>
  <si>
    <t>81-98</t>
  </si>
  <si>
    <t>1-й тиждень</t>
  </si>
  <si>
    <t>Енерго-цінність, ккал</t>
  </si>
  <si>
    <t>Білки, г</t>
  </si>
  <si>
    <t>Жири, г</t>
  </si>
  <si>
    <t>Вугле- води, г</t>
  </si>
  <si>
    <t>Понеділок</t>
  </si>
  <si>
    <t>Хліб цільнозерновий (Г)</t>
  </si>
  <si>
    <t>Банан</t>
  </si>
  <si>
    <t>Всього</t>
  </si>
  <si>
    <t>Вівторок</t>
  </si>
  <si>
    <t>Йогурт (МП,Л)</t>
  </si>
  <si>
    <t>Апельсин</t>
  </si>
  <si>
    <t>Середа</t>
  </si>
  <si>
    <t>Какао з молоком (МП,Л)</t>
  </si>
  <si>
    <t>Салат з буряка з ароматною олією</t>
  </si>
  <si>
    <t>Яблуко</t>
  </si>
  <si>
    <t>3-й тиждень</t>
  </si>
  <si>
    <t>4-й тиждень</t>
  </si>
  <si>
    <t>Каша пшенична (МП,Г,Л,ЗП)</t>
  </si>
  <si>
    <t>Альо-ольо (макарони відварні) (МП,Л,Г,ЗП)</t>
  </si>
  <si>
    <t>Котлета по-міланські з сиром (Г,Л,Я,МП,ЗП)</t>
  </si>
  <si>
    <t>Запіканка сирна з бананом та сметаною (МП,Г,Л,Я,ЗП)</t>
  </si>
  <si>
    <t>Курка тушкована в томатному соусі</t>
  </si>
  <si>
    <t>Каша ячмінна (МП,Г,Л,ЗП)</t>
  </si>
  <si>
    <t>Сік фруктовий</t>
  </si>
  <si>
    <t>Рибні палички (Р,Я,ЗП,Г)</t>
  </si>
  <si>
    <t xml:space="preserve">Чай </t>
  </si>
  <si>
    <t>2-й тиждень</t>
  </si>
  <si>
    <t>Перлова каша з овочами</t>
  </si>
  <si>
    <t>Каша гречана з томатною пастою (Л,МП,ЗП)</t>
  </si>
  <si>
    <t>Чахохбілі з куркою (ЗП,Г)</t>
  </si>
  <si>
    <t xml:space="preserve">Картопля запечена скибочками (з вареної) </t>
  </si>
  <si>
    <t>Плов з курячим м'ясом</t>
  </si>
  <si>
    <t>Куліш з курячим м'ясом</t>
  </si>
  <si>
    <t>Капуста тушкована з овочами та курячим м'ясом</t>
  </si>
  <si>
    <t>Сніданок</t>
  </si>
  <si>
    <t>Обід</t>
  </si>
  <si>
    <t>Суп овочевий</t>
  </si>
  <si>
    <t>Каша пшоняна вязка</t>
  </si>
  <si>
    <t>Хліб цільнозерновий</t>
  </si>
  <si>
    <t xml:space="preserve">Всього </t>
  </si>
  <si>
    <t>Ікра бурякова</t>
  </si>
  <si>
    <t>Макарони відварені</t>
  </si>
  <si>
    <t>Компот із ягід заморожених</t>
  </si>
  <si>
    <t>Борщ український</t>
  </si>
  <si>
    <t>Каша рисова</t>
  </si>
  <si>
    <t>Четвер</t>
  </si>
  <si>
    <t>Суп гороховий</t>
  </si>
  <si>
    <t>Узвар</t>
  </si>
  <si>
    <t xml:space="preserve">Обід </t>
  </si>
  <si>
    <t>Риба тушкована в томаті з овочами</t>
  </si>
  <si>
    <t>Каша ячнева</t>
  </si>
  <si>
    <t>Кисіль фруктовий</t>
  </si>
  <si>
    <t xml:space="preserve">Вссього </t>
  </si>
  <si>
    <t>Суп з вермішеллю</t>
  </si>
  <si>
    <t>Компот із гід заморожених</t>
  </si>
  <si>
    <t>Каша рисова розсипчаста</t>
  </si>
  <si>
    <t>Чай</t>
  </si>
  <si>
    <t>Плов з курячим м’ясом</t>
  </si>
  <si>
    <t>Кисіль з ягід</t>
  </si>
  <si>
    <t xml:space="preserve">Узвар </t>
  </si>
  <si>
    <t>Омлет (Г,Л,МП,Я,ЗП)</t>
  </si>
  <si>
    <t>6.4</t>
  </si>
  <si>
    <t>ПВ</t>
  </si>
  <si>
    <t>7.7</t>
  </si>
  <si>
    <t>1.39</t>
  </si>
  <si>
    <t>Січеники рибні (Р,Я)</t>
  </si>
  <si>
    <t>7.9</t>
  </si>
  <si>
    <t>291 (ЗР 1991)</t>
  </si>
  <si>
    <t>13.17</t>
  </si>
  <si>
    <t>164 (ЗР1987)</t>
  </si>
  <si>
    <t>Юшка біла з галушками</t>
  </si>
  <si>
    <t>2.14</t>
  </si>
  <si>
    <t>13.8</t>
  </si>
  <si>
    <t>2.21</t>
  </si>
  <si>
    <t>Гречана юшка (без засмажки)</t>
  </si>
  <si>
    <t>323 (ЗР 1990)</t>
  </si>
  <si>
    <t>Яйце варене</t>
  </si>
  <si>
    <t>Сир твердий (Л,МП)</t>
  </si>
  <si>
    <t>13.11</t>
  </si>
  <si>
    <t>Полтавський борщ</t>
  </si>
  <si>
    <t>2.3</t>
  </si>
  <si>
    <t>66</t>
  </si>
  <si>
    <t>48 (ЗР2009)</t>
  </si>
  <si>
    <t>5.4</t>
  </si>
  <si>
    <t>10.45</t>
  </si>
  <si>
    <t>2.12</t>
  </si>
  <si>
    <t>10.52</t>
  </si>
  <si>
    <t>7.5</t>
  </si>
  <si>
    <t>379 (ЗР 2014)</t>
  </si>
  <si>
    <t>291 (ЗР 1990)</t>
  </si>
  <si>
    <t>Чай з лимоном</t>
  </si>
  <si>
    <t>13.18</t>
  </si>
  <si>
    <t>Суп польовий зі сметаною (Л,ПМ)</t>
  </si>
  <si>
    <t>10.8</t>
  </si>
  <si>
    <t>Борщ з картоплею</t>
  </si>
  <si>
    <t>2.2</t>
  </si>
  <si>
    <t>Картопляні зрази з м'ясом свинини</t>
  </si>
  <si>
    <t>8.86</t>
  </si>
  <si>
    <t>ВП</t>
  </si>
  <si>
    <t>13.13</t>
  </si>
  <si>
    <t>10.39</t>
  </si>
  <si>
    <t>90 (ЗР 1990)</t>
  </si>
  <si>
    <t>19.56</t>
  </si>
  <si>
    <t>Макарони відварені з маслом (Л.МП)</t>
  </si>
  <si>
    <t>164(ЗР1987)</t>
  </si>
  <si>
    <t>10.14</t>
  </si>
  <si>
    <t>Відбивні з яблуком</t>
  </si>
  <si>
    <t>8.31</t>
  </si>
  <si>
    <t>Суп полтавський з галушками</t>
  </si>
  <si>
    <t>2.36</t>
  </si>
  <si>
    <t>10.12</t>
  </si>
  <si>
    <t>7.6</t>
  </si>
  <si>
    <t>Перловий суп</t>
  </si>
  <si>
    <t>Бігос з гречкою та свининою</t>
  </si>
  <si>
    <t>2.50</t>
  </si>
  <si>
    <t>8.15</t>
  </si>
  <si>
    <t>9.20</t>
  </si>
  <si>
    <t>Фрикаделька м'ясна в томатному соусі</t>
  </si>
  <si>
    <t>Юшка з фрикадельками</t>
  </si>
  <si>
    <t>2.23</t>
  </si>
  <si>
    <t>Омлет (Я,Л,МП)</t>
  </si>
  <si>
    <t>Макарони з сиром (Л.МП)</t>
  </si>
  <si>
    <t>Тушковане м'ясо птиці з овочами</t>
  </si>
  <si>
    <t>33</t>
  </si>
  <si>
    <t>Макаронна запіканка з фаршем та томатним соком</t>
  </si>
  <si>
    <t>61 (ЗР1990)</t>
  </si>
  <si>
    <t>8.22</t>
  </si>
  <si>
    <t>Юшка з рисовою крупою</t>
  </si>
  <si>
    <t>2.10</t>
  </si>
  <si>
    <t>Каша ячмінна (ЗП)</t>
  </si>
  <si>
    <t>Фрикадельки м’ясні</t>
  </si>
  <si>
    <t>Каша ячнева (МП,Л,ЗП)</t>
  </si>
  <si>
    <t>Каша гречана (ЗП)</t>
  </si>
  <si>
    <t>Фрикадельки рибні (Р)</t>
  </si>
  <si>
    <t xml:space="preserve">Шніцель курячий (Л,МП,Г,ЗП,Я) </t>
  </si>
  <si>
    <t>120/15</t>
  </si>
  <si>
    <t>Ліниві голубці з м'ясом птиці</t>
  </si>
  <si>
    <t>9,35</t>
  </si>
  <si>
    <t>Запіканка сирна з яблуком та морквою (МП,Л)</t>
  </si>
  <si>
    <t>100/15</t>
  </si>
  <si>
    <t>9.27</t>
  </si>
  <si>
    <t xml:space="preserve">Хліб цільнозерновий (г) </t>
  </si>
  <si>
    <t>Риба тушкована з овочями в томатному соусі (Р)</t>
  </si>
  <si>
    <t>Фритата з сиром твердим (Л,МП,Г,ЗП,Я)</t>
  </si>
  <si>
    <t xml:space="preserve">ПОГОДЖЕНО                                              Заступник начальника Сумського районного управління ГУДПСС в Сумській області                              __________ Ірина УБИЙВОВК              "___"_______2026                                  </t>
  </si>
  <si>
    <t>ЗАТВЕРДЖУЮ                                       Начальник Управління освіти, молоді та спорту виконавчого комітету Лебединської міської ради               ________ Костянтин ЗАБУГА              "___"______2026</t>
  </si>
  <si>
    <t xml:space="preserve">Збірник рецептур </t>
  </si>
  <si>
    <t>Енергетична цінність для дітей     1-4 р.</t>
  </si>
  <si>
    <t>Енергетична цінність для дітей     4-6 р.</t>
  </si>
  <si>
    <t> 10.52</t>
  </si>
  <si>
    <t>Запіканка сирна з яблуком, морквою зі сметаною (МП,Г,Л,Я,ЗП)</t>
  </si>
  <si>
    <t> ПВ</t>
  </si>
  <si>
    <t> 12.1</t>
  </si>
  <si>
    <t>Груша</t>
  </si>
  <si>
    <t>12.1 </t>
  </si>
  <si>
    <t>Ківі</t>
  </si>
  <si>
    <t>Всього з яблуком</t>
  </si>
  <si>
    <t>Всього з бананом</t>
  </si>
  <si>
    <t>Всього з грушею</t>
  </si>
  <si>
    <t>Всього з апельсином</t>
  </si>
  <si>
    <t>Всього з ківі</t>
  </si>
  <si>
    <t> 7.7</t>
  </si>
  <si>
    <t>10.38</t>
  </si>
  <si>
    <t>Мамалига</t>
  </si>
  <si>
    <t>9.1 </t>
  </si>
  <si>
    <t> 10.22</t>
  </si>
  <si>
    <t>Картопляне пюре  (МП,Л)</t>
  </si>
  <si>
    <t> 13.1</t>
  </si>
  <si>
    <t> 10.1</t>
  </si>
  <si>
    <t>Сир твердий (Л.МП.Г)</t>
  </si>
  <si>
    <t> 13.11</t>
  </si>
  <si>
    <t xml:space="preserve">Узвар із суміші с/ф </t>
  </si>
  <si>
    <t xml:space="preserve">П`ятниця </t>
  </si>
  <si>
    <t> 5.4</t>
  </si>
  <si>
    <t>10.3 (ЗР2005)</t>
  </si>
  <si>
    <t xml:space="preserve">Чай  </t>
  </si>
  <si>
    <t>Енергетична цінність для дітей           1-4 р.</t>
  </si>
  <si>
    <t>Енергетична цінність для дітей           4-6 р.</t>
  </si>
  <si>
    <t>1.39 </t>
  </si>
  <si>
    <t> 5.13</t>
  </si>
  <si>
    <t> 10.8</t>
  </si>
  <si>
    <t> 9.3</t>
  </si>
  <si>
    <t> 10.39</t>
  </si>
  <si>
    <t> 10.20</t>
  </si>
  <si>
    <t>Відварна картопля з вершковим маслом (МП,Л)</t>
  </si>
  <si>
    <t> 9.9</t>
  </si>
  <si>
    <t> 13.8</t>
  </si>
  <si>
    <t>Компот із ягід морожених</t>
  </si>
  <si>
    <t xml:space="preserve">Ризотто з зеленим горошком </t>
  </si>
  <si>
    <t>ПВ </t>
  </si>
  <si>
    <t>Енергетична цінність для дітей             1-4 р.</t>
  </si>
  <si>
    <t xml:space="preserve">          Енергетична цінність для дітей 4-6 (7) р.</t>
  </si>
  <si>
    <t>Пшоняна каша зі сметаною та картоплею (МП,Л,ЗП)</t>
  </si>
  <si>
    <t> 6.10</t>
  </si>
  <si>
    <t>Сирники класичні (МП,Л,Я,ЗП,Г)</t>
  </si>
  <si>
    <t xml:space="preserve">Сік фруктовий </t>
  </si>
  <si>
    <t>7.10</t>
  </si>
  <si>
    <t>Рибні нагетси (Р,Я,МП,Л)</t>
  </si>
  <si>
    <t>Сир твердий</t>
  </si>
  <si>
    <t> 9.20</t>
  </si>
  <si>
    <t>Каша пшенична класична</t>
  </si>
  <si>
    <t>  </t>
  </si>
  <si>
    <t>Енергетична цінність для дітей          4-6 (7)  р.</t>
  </si>
  <si>
    <t> 6.1</t>
  </si>
  <si>
    <t>Вареники ліниві з маслом вершковим</t>
  </si>
  <si>
    <r>
      <t> </t>
    </r>
    <r>
      <rPr>
        <sz val="12"/>
        <color rgb="FF000000"/>
        <rFont val="Times New Roman"/>
        <family val="1"/>
        <charset val="204"/>
      </rPr>
      <t>ПВ</t>
    </r>
  </si>
  <si>
    <t> 9.23</t>
  </si>
  <si>
    <t> 10.14</t>
  </si>
  <si>
    <t>Ризотто з зеленим горошком та сиром</t>
  </si>
  <si>
    <t> 10.24</t>
  </si>
  <si>
    <t>Товчанка з бобовими (Л,МП)</t>
  </si>
  <si>
    <t> 10.42</t>
  </si>
  <si>
    <t>1.78</t>
  </si>
  <si>
    <t>Салат з помідорів з ароматною олією та сухарями</t>
  </si>
  <si>
    <t>52 (ЗР1990)</t>
  </si>
  <si>
    <t>Огірок свіжий</t>
  </si>
  <si>
    <t>18 (ЗР1990)</t>
  </si>
  <si>
    <t>Салат зі свіжих огірків</t>
  </si>
  <si>
    <t>1.35</t>
  </si>
  <si>
    <t>Салат з молодої капусти, огірків та томатів</t>
  </si>
  <si>
    <t>18</t>
  </si>
  <si>
    <t>Салат зі свіжих помідорів</t>
  </si>
  <si>
    <t>10.40</t>
  </si>
  <si>
    <t>Пшенична каша з томатом</t>
  </si>
  <si>
    <t> 6.5</t>
  </si>
  <si>
    <t>ЗР 1988</t>
  </si>
  <si>
    <t xml:space="preserve">Хліб цільнозерновий </t>
  </si>
  <si>
    <t>1.31</t>
  </si>
  <si>
    <t>Салат з молодої капусти з ароматною олією</t>
  </si>
  <si>
    <t>1.3</t>
  </si>
  <si>
    <t>Салат з помідорів та цибулі маринованої</t>
  </si>
  <si>
    <t>Салат з капусти  зеленим горошком</t>
  </si>
  <si>
    <t>1.79</t>
  </si>
  <si>
    <t>Салат а-ля грецький</t>
  </si>
  <si>
    <t>Салат з капусти та яблука</t>
  </si>
  <si>
    <t>8.35</t>
  </si>
  <si>
    <t>Мітболи з твердим сиром і свининою (Л,МП,Я)</t>
  </si>
  <si>
    <t>52(1990)</t>
  </si>
  <si>
    <t>Помідор свіжий</t>
  </si>
  <si>
    <t>Салат з капусти з ароматною олією</t>
  </si>
  <si>
    <t>1.33</t>
  </si>
  <si>
    <t>Салат з молодої капусти , огірків та кропу</t>
  </si>
  <si>
    <t xml:space="preserve">Примірне чотиритижневе  меню                                                                                                                                                                                        для дітей  від 1  до 6 (7) років у закладах освіти                                                                                                      Лебединської міської територіальної громади на літній період 2025/2026 навчального року              </t>
  </si>
  <si>
    <t>8.2</t>
  </si>
  <si>
    <t>Печеня по-домашньому зі свининою</t>
  </si>
  <si>
    <t>9.54</t>
  </si>
  <si>
    <t>Січеники з м'яса птиці</t>
  </si>
  <si>
    <t>8,62</t>
  </si>
  <si>
    <t>54 (ЗР1990)</t>
  </si>
  <si>
    <t>323  (ЗР 1990)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</si>
</sst>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1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3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7">
    <xf numFmtId="0" fontId="0" fillId="0" borderId="0" xfId="0"/>
    <xf numFmtId="2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2" fontId="2" fillId="2" borderId="9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vertical="center" wrapText="1"/>
    </xf>
    <xf numFmtId="0" fontId="8" fillId="3" borderId="15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vertical="center" wrapText="1"/>
    </xf>
    <xf numFmtId="2" fontId="4" fillId="2" borderId="3" xfId="0" applyNumberFormat="1" applyFont="1" applyFill="1" applyBorder="1" applyAlignment="1">
      <alignment horizontal="center" vertical="center" wrapText="1"/>
    </xf>
    <xf numFmtId="2" fontId="6" fillId="2" borderId="14" xfId="0" applyNumberFormat="1" applyFont="1" applyFill="1" applyBorder="1" applyAlignment="1">
      <alignment vertical="center" wrapText="1"/>
    </xf>
    <xf numFmtId="0" fontId="2" fillId="2" borderId="1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/>
    <xf numFmtId="0" fontId="3" fillId="2" borderId="2" xfId="0" applyFont="1" applyFill="1" applyBorder="1"/>
    <xf numFmtId="0" fontId="3" fillId="2" borderId="2" xfId="0" applyNumberFormat="1" applyFont="1" applyFill="1" applyBorder="1"/>
    <xf numFmtId="49" fontId="4" fillId="2" borderId="1" xfId="0" applyNumberFormat="1" applyFont="1" applyFill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/>
    <xf numFmtId="0" fontId="7" fillId="2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center" vertical="center" wrapText="1"/>
    </xf>
    <xf numFmtId="49" fontId="1" fillId="2" borderId="17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2" fontId="8" fillId="3" borderId="15" xfId="0" applyNumberFormat="1" applyFont="1" applyFill="1" applyBorder="1" applyAlignment="1">
      <alignment horizontal="center" vertical="center" wrapText="1"/>
    </xf>
    <xf numFmtId="164" fontId="8" fillId="3" borderId="15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3" borderId="16" xfId="0" applyFont="1" applyFill="1" applyBorder="1" applyAlignment="1">
      <alignment vertical="center" wrapText="1"/>
    </xf>
    <xf numFmtId="0" fontId="8" fillId="3" borderId="19" xfId="0" applyFont="1" applyFill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vertical="center" wrapText="1"/>
    </xf>
    <xf numFmtId="0" fontId="8" fillId="3" borderId="15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vertical="center" wrapText="1"/>
    </xf>
    <xf numFmtId="0" fontId="9" fillId="3" borderId="21" xfId="0" applyFont="1" applyFill="1" applyBorder="1" applyAlignment="1">
      <alignment vertical="center" wrapText="1"/>
    </xf>
    <xf numFmtId="2" fontId="9" fillId="3" borderId="6" xfId="0" applyNumberFormat="1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vertical="center" wrapText="1"/>
    </xf>
    <xf numFmtId="1" fontId="1" fillId="2" borderId="8" xfId="0" applyNumberFormat="1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2" fontId="8" fillId="3" borderId="6" xfId="0" applyNumberFormat="1" applyFont="1" applyFill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/>
    </xf>
    <xf numFmtId="165" fontId="8" fillId="3" borderId="2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2" fillId="2" borderId="1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/>
    <xf numFmtId="2" fontId="3" fillId="2" borderId="2" xfId="0" applyNumberFormat="1" applyFont="1" applyFill="1" applyBorder="1"/>
    <xf numFmtId="0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2" fontId="1" fillId="2" borderId="2" xfId="0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wrapText="1"/>
    </xf>
    <xf numFmtId="0" fontId="16" fillId="3" borderId="15" xfId="0" applyFont="1" applyFill="1" applyBorder="1" applyAlignment="1">
      <alignment horizontal="center" vertical="center" wrapText="1"/>
    </xf>
    <xf numFmtId="0" fontId="0" fillId="3" borderId="21" xfId="0" applyFill="1" applyBorder="1" applyAlignment="1">
      <alignment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17" fontId="15" fillId="3" borderId="14" xfId="0" applyNumberFormat="1" applyFont="1" applyFill="1" applyBorder="1" applyAlignment="1">
      <alignment horizontal="center" vertical="center" wrapText="1"/>
    </xf>
    <xf numFmtId="49" fontId="15" fillId="3" borderId="14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vertical="center" wrapText="1"/>
    </xf>
    <xf numFmtId="0" fontId="8" fillId="3" borderId="10" xfId="0" applyFont="1" applyFill="1" applyBorder="1" applyAlignment="1">
      <alignment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18" fillId="3" borderId="15" xfId="0" applyFont="1" applyFill="1" applyBorder="1" applyAlignment="1">
      <alignment vertical="center"/>
    </xf>
    <xf numFmtId="0" fontId="18" fillId="3" borderId="15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18" fillId="3" borderId="16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vertical="center" wrapText="1"/>
    </xf>
    <xf numFmtId="0" fontId="8" fillId="3" borderId="15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 wrapText="1"/>
    </xf>
    <xf numFmtId="49" fontId="15" fillId="3" borderId="2" xfId="0" applyNumberFormat="1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0" fontId="18" fillId="3" borderId="14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9" fillId="3" borderId="14" xfId="0" applyFont="1" applyFill="1" applyBorder="1" applyAlignment="1">
      <alignment horizontal="center" vertical="center" wrapText="1"/>
    </xf>
    <xf numFmtId="0" fontId="15" fillId="3" borderId="21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vertical="center"/>
    </xf>
    <xf numFmtId="49" fontId="7" fillId="3" borderId="14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vertical="center" wrapText="1"/>
    </xf>
    <xf numFmtId="0" fontId="8" fillId="3" borderId="15" xfId="0" applyFont="1" applyFill="1" applyBorder="1" applyAlignment="1">
      <alignment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2" fontId="1" fillId="2" borderId="8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8" fillId="3" borderId="3" xfId="0" applyFont="1" applyFill="1" applyBorder="1" applyAlignment="1">
      <alignment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2" fontId="1" fillId="2" borderId="3" xfId="0" applyNumberFormat="1" applyFont="1" applyFill="1" applyBorder="1" applyAlignment="1">
      <alignment horizontal="center" vertical="center" wrapText="1"/>
    </xf>
    <xf numFmtId="2" fontId="1" fillId="2" borderId="8" xfId="0" applyNumberFormat="1" applyFont="1" applyFill="1" applyBorder="1" applyAlignment="1">
      <alignment horizontal="center" vertical="center" wrapText="1"/>
    </xf>
    <xf numFmtId="0" fontId="18" fillId="3" borderId="15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vertical="center"/>
    </xf>
    <xf numFmtId="0" fontId="18" fillId="3" borderId="6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vertical="center"/>
    </xf>
    <xf numFmtId="49" fontId="1" fillId="2" borderId="3" xfId="0" applyNumberFormat="1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" fontId="1" fillId="2" borderId="3" xfId="0" applyNumberFormat="1" applyFont="1" applyFill="1" applyBorder="1" applyAlignment="1">
      <alignment horizontal="center" vertical="center" wrapText="1"/>
    </xf>
    <xf numFmtId="2" fontId="1" fillId="2" borderId="8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>
      <alignment horizontal="center" vertical="center" wrapText="1"/>
    </xf>
    <xf numFmtId="2" fontId="1" fillId="2" borderId="29" xfId="0" applyNumberFormat="1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vertical="center" wrapText="1"/>
    </xf>
    <xf numFmtId="2" fontId="7" fillId="0" borderId="8" xfId="0" applyNumberFormat="1" applyFont="1" applyBorder="1" applyAlignment="1">
      <alignment horizontal="center" vertical="center"/>
    </xf>
    <xf numFmtId="0" fontId="15" fillId="3" borderId="12" xfId="0" applyFont="1" applyFill="1" applyBorder="1" applyAlignment="1">
      <alignment horizontal="center" vertical="center" wrapText="1"/>
    </xf>
    <xf numFmtId="0" fontId="20" fillId="3" borderId="15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 wrapText="1"/>
    </xf>
    <xf numFmtId="0" fontId="7" fillId="4" borderId="39" xfId="0" applyFont="1" applyFill="1" applyBorder="1" applyAlignment="1">
      <alignment horizontal="center" wrapText="1"/>
    </xf>
    <xf numFmtId="0" fontId="7" fillId="4" borderId="40" xfId="0" applyFont="1" applyFill="1" applyBorder="1" applyAlignment="1">
      <alignment horizontal="left" wrapText="1"/>
    </xf>
    <xf numFmtId="0" fontId="7" fillId="4" borderId="40" xfId="0" applyFont="1" applyFill="1" applyBorder="1" applyAlignment="1">
      <alignment horizontal="center" wrapText="1"/>
    </xf>
    <xf numFmtId="49" fontId="15" fillId="4" borderId="41" xfId="0" applyNumberFormat="1" applyFont="1" applyFill="1" applyBorder="1" applyAlignment="1">
      <alignment horizontal="center" wrapText="1"/>
    </xf>
    <xf numFmtId="0" fontId="8" fillId="4" borderId="40" xfId="0" applyFont="1" applyFill="1" applyBorder="1" applyAlignment="1">
      <alignment wrapText="1"/>
    </xf>
    <xf numFmtId="0" fontId="8" fillId="4" borderId="40" xfId="0" applyFont="1" applyFill="1" applyBorder="1" applyAlignment="1">
      <alignment horizontal="center" wrapText="1"/>
    </xf>
    <xf numFmtId="49" fontId="7" fillId="4" borderId="39" xfId="0" applyNumberFormat="1" applyFont="1" applyFill="1" applyBorder="1" applyAlignment="1">
      <alignment horizontal="center" wrapText="1"/>
    </xf>
    <xf numFmtId="0" fontId="15" fillId="4" borderId="41" xfId="0" applyFont="1" applyFill="1" applyBorder="1" applyAlignment="1">
      <alignment horizontal="center" wrapText="1"/>
    </xf>
    <xf numFmtId="49" fontId="1" fillId="2" borderId="42" xfId="0" applyNumberFormat="1" applyFont="1" applyFill="1" applyBorder="1" applyAlignment="1">
      <alignment horizontal="center" vertical="center" wrapText="1"/>
    </xf>
    <xf numFmtId="49" fontId="1" fillId="2" borderId="43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vertical="center" wrapText="1"/>
    </xf>
    <xf numFmtId="0" fontId="7" fillId="0" borderId="43" xfId="0" applyFont="1" applyBorder="1" applyAlignment="1">
      <alignment horizontal="center" vertical="center"/>
    </xf>
    <xf numFmtId="2" fontId="8" fillId="2" borderId="8" xfId="0" applyNumberFormat="1" applyFont="1" applyFill="1" applyBorder="1" applyAlignment="1">
      <alignment horizontal="center" vertical="center" wrapText="1"/>
    </xf>
    <xf numFmtId="0" fontId="19" fillId="4" borderId="39" xfId="0" applyFont="1" applyFill="1" applyBorder="1" applyAlignment="1">
      <alignment horizontal="center" wrapText="1"/>
    </xf>
    <xf numFmtId="0" fontId="7" fillId="4" borderId="39" xfId="0" applyFont="1" applyFill="1" applyBorder="1" applyAlignment="1">
      <alignment wrapText="1"/>
    </xf>
    <xf numFmtId="0" fontId="15" fillId="4" borderId="39" xfId="0" applyFont="1" applyFill="1" applyBorder="1" applyAlignment="1">
      <alignment horizontal="center" wrapText="1"/>
    </xf>
    <xf numFmtId="0" fontId="15" fillId="4" borderId="39" xfId="0" applyFont="1" applyFill="1" applyBorder="1" applyAlignment="1">
      <alignment wrapText="1"/>
    </xf>
    <xf numFmtId="0" fontId="8" fillId="4" borderId="39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2" fontId="9" fillId="3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2" fontId="10" fillId="3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wrapText="1"/>
    </xf>
    <xf numFmtId="2" fontId="2" fillId="2" borderId="12" xfId="0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2" fontId="2" fillId="2" borderId="29" xfId="0" applyNumberFormat="1" applyFon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center" wrapText="1"/>
    </xf>
    <xf numFmtId="2" fontId="2" fillId="2" borderId="13" xfId="0" applyNumberFormat="1" applyFont="1" applyFill="1" applyBorder="1" applyAlignment="1">
      <alignment horizontal="center" vertical="center" wrapText="1"/>
    </xf>
    <xf numFmtId="2" fontId="2" fillId="2" borderId="29" xfId="0" applyNumberFormat="1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18" fillId="3" borderId="16" xfId="0" applyFont="1" applyFill="1" applyBorder="1" applyAlignment="1">
      <alignment horizontal="center" vertical="center" wrapText="1"/>
    </xf>
    <xf numFmtId="0" fontId="18" fillId="3" borderId="20" xfId="0" applyFont="1" applyFill="1" applyBorder="1" applyAlignment="1">
      <alignment horizontal="center" vertical="center" wrapText="1"/>
    </xf>
    <xf numFmtId="0" fontId="18" fillId="3" borderId="15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 vertical="center" wrapText="1"/>
    </xf>
    <xf numFmtId="0" fontId="14" fillId="3" borderId="24" xfId="0" applyFont="1" applyFill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4" xfId="0" applyFont="1" applyFill="1" applyBorder="1" applyAlignment="1">
      <alignment horizontal="center" vertical="center" wrapText="1"/>
    </xf>
    <xf numFmtId="0" fontId="9" fillId="3" borderId="35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2" fontId="2" fillId="2" borderId="30" xfId="0" applyNumberFormat="1" applyFont="1" applyFill="1" applyBorder="1" applyAlignment="1">
      <alignment horizontal="center" vertical="center" wrapText="1"/>
    </xf>
    <xf numFmtId="2" fontId="2" fillId="2" borderId="31" xfId="0" applyNumberFormat="1" applyFont="1" applyFill="1" applyBorder="1" applyAlignment="1">
      <alignment horizontal="center" vertical="center" wrapText="1"/>
    </xf>
    <xf numFmtId="2" fontId="2" fillId="2" borderId="3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wrapText="1"/>
    </xf>
    <xf numFmtId="0" fontId="0" fillId="0" borderId="20" xfId="0" applyBorder="1" applyAlignment="1">
      <alignment horizontal="center"/>
    </xf>
    <xf numFmtId="0" fontId="14" fillId="3" borderId="10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 wrapText="1"/>
    </xf>
    <xf numFmtId="0" fontId="9" fillId="3" borderId="38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16" fontId="14" fillId="3" borderId="16" xfId="0" applyNumberFormat="1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36" xfId="0" applyFont="1" applyFill="1" applyBorder="1" applyAlignment="1">
      <alignment horizontal="center" vertical="center" wrapText="1"/>
    </xf>
    <xf numFmtId="0" fontId="9" fillId="3" borderId="3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AC9B4-2F92-416F-8B1E-F4D3A6EA3957}">
  <dimension ref="B1:N521"/>
  <sheetViews>
    <sheetView tabSelected="1" workbookViewId="0">
      <selection activeCell="T9" sqref="T9"/>
    </sheetView>
  </sheetViews>
  <sheetFormatPr defaultRowHeight="15" x14ac:dyDescent="0.25"/>
  <cols>
    <col min="2" max="2" width="11" customWidth="1"/>
    <col min="3" max="3" width="27.42578125" customWidth="1"/>
    <col min="5" max="5" width="7.7109375" customWidth="1"/>
    <col min="6" max="6" width="7.42578125" customWidth="1"/>
    <col min="7" max="7" width="8.28515625" customWidth="1"/>
    <col min="8" max="8" width="7" customWidth="1"/>
    <col min="9" max="9" width="8.140625" customWidth="1"/>
    <col min="11" max="11" width="8.140625" customWidth="1"/>
    <col min="12" max="12" width="7.7109375" customWidth="1"/>
    <col min="13" max="13" width="6.85546875" customWidth="1"/>
  </cols>
  <sheetData>
    <row r="1" spans="2:13" x14ac:dyDescent="0.25">
      <c r="B1" s="234" t="s">
        <v>154</v>
      </c>
      <c r="C1" s="234"/>
      <c r="I1" s="234" t="s">
        <v>155</v>
      </c>
      <c r="J1" s="234"/>
      <c r="K1" s="234"/>
      <c r="L1" s="234"/>
      <c r="M1" s="234"/>
    </row>
    <row r="2" spans="2:13" ht="96.75" customHeight="1" x14ac:dyDescent="0.25">
      <c r="B2" s="234"/>
      <c r="C2" s="234"/>
      <c r="I2" s="234"/>
      <c r="J2" s="234"/>
      <c r="K2" s="234"/>
      <c r="L2" s="234"/>
      <c r="M2" s="234"/>
    </row>
    <row r="3" spans="2:13" ht="75.75" customHeight="1" x14ac:dyDescent="0.3">
      <c r="B3" s="235" t="s">
        <v>252</v>
      </c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</row>
    <row r="4" spans="2:13" ht="15.75" thickBot="1" x14ac:dyDescent="0.3">
      <c r="B4" s="236"/>
      <c r="C4" s="236"/>
      <c r="D4" s="236"/>
      <c r="E4" s="236"/>
      <c r="F4" s="236"/>
      <c r="G4" s="236"/>
      <c r="H4" s="236"/>
      <c r="I4" s="236"/>
      <c r="J4" s="236"/>
      <c r="K4" s="236"/>
      <c r="L4" s="236"/>
      <c r="M4" s="236"/>
    </row>
    <row r="5" spans="2:13" ht="32.25" thickBot="1" x14ac:dyDescent="0.3">
      <c r="B5" s="72" t="s">
        <v>156</v>
      </c>
      <c r="C5" s="73" t="s">
        <v>0</v>
      </c>
      <c r="D5" s="211" t="s">
        <v>157</v>
      </c>
      <c r="E5" s="212"/>
      <c r="F5" s="212"/>
      <c r="G5" s="212"/>
      <c r="H5" s="213"/>
      <c r="I5" s="214" t="s">
        <v>158</v>
      </c>
      <c r="J5" s="212"/>
      <c r="K5" s="212"/>
      <c r="L5" s="212"/>
      <c r="M5" s="237"/>
    </row>
    <row r="6" spans="2:13" ht="16.5" thickBot="1" x14ac:dyDescent="0.3">
      <c r="B6" s="74"/>
      <c r="C6" s="75"/>
      <c r="D6" s="75" t="s">
        <v>1</v>
      </c>
      <c r="E6" s="75"/>
      <c r="F6" s="75"/>
      <c r="G6" s="75"/>
      <c r="H6" s="75"/>
      <c r="I6" s="75" t="s">
        <v>1</v>
      </c>
      <c r="J6" s="75"/>
      <c r="K6" s="75"/>
      <c r="L6" s="75"/>
      <c r="M6" s="75"/>
    </row>
    <row r="7" spans="2:13" ht="39.75" customHeight="1" thickBot="1" x14ac:dyDescent="0.3">
      <c r="B7" s="76"/>
      <c r="C7" s="77" t="s">
        <v>9</v>
      </c>
      <c r="D7" s="78"/>
      <c r="E7" s="78" t="s">
        <v>10</v>
      </c>
      <c r="F7" s="78" t="s">
        <v>11</v>
      </c>
      <c r="G7" s="78" t="s">
        <v>12</v>
      </c>
      <c r="H7" s="78" t="s">
        <v>13</v>
      </c>
      <c r="I7" s="78"/>
      <c r="J7" s="78" t="s">
        <v>10</v>
      </c>
      <c r="K7" s="78" t="s">
        <v>11</v>
      </c>
      <c r="L7" s="78" t="s">
        <v>12</v>
      </c>
      <c r="M7" s="78" t="s">
        <v>13</v>
      </c>
    </row>
    <row r="8" spans="2:13" ht="15.75" thickBot="1" x14ac:dyDescent="0.3">
      <c r="B8" s="218" t="s">
        <v>14</v>
      </c>
      <c r="C8" s="219"/>
      <c r="D8" s="219"/>
      <c r="E8" s="219"/>
      <c r="F8" s="219"/>
      <c r="G8" s="219"/>
      <c r="H8" s="219"/>
      <c r="I8" s="219"/>
      <c r="J8" s="219"/>
      <c r="K8" s="219"/>
      <c r="L8" s="219"/>
      <c r="M8" s="220"/>
    </row>
    <row r="9" spans="2:13" ht="15.75" thickBot="1" x14ac:dyDescent="0.3">
      <c r="B9" s="218" t="s">
        <v>44</v>
      </c>
      <c r="C9" s="219"/>
      <c r="D9" s="219"/>
      <c r="E9" s="219"/>
      <c r="F9" s="219"/>
      <c r="G9" s="219"/>
      <c r="H9" s="219"/>
      <c r="I9" s="219"/>
      <c r="J9" s="219"/>
      <c r="K9" s="219"/>
      <c r="L9" s="219"/>
      <c r="M9" s="220"/>
    </row>
    <row r="10" spans="2:13" ht="23.25" customHeight="1" thickBot="1" x14ac:dyDescent="0.3">
      <c r="B10" s="79" t="s">
        <v>159</v>
      </c>
      <c r="C10" s="47" t="s">
        <v>37</v>
      </c>
      <c r="D10" s="10">
        <v>80</v>
      </c>
      <c r="E10" s="10">
        <v>80</v>
      </c>
      <c r="F10" s="10">
        <v>2.2200000000000002</v>
      </c>
      <c r="G10" s="10">
        <v>0.23</v>
      </c>
      <c r="H10" s="10">
        <v>17.57</v>
      </c>
      <c r="I10" s="10">
        <v>100</v>
      </c>
      <c r="J10" s="10">
        <v>100</v>
      </c>
      <c r="K10" s="10">
        <v>2.78</v>
      </c>
      <c r="L10" s="10">
        <v>0.28999999999999998</v>
      </c>
      <c r="M10" s="10">
        <v>21.97</v>
      </c>
    </row>
    <row r="11" spans="2:13" ht="31.5" customHeight="1" x14ac:dyDescent="0.25">
      <c r="B11" s="163" t="s">
        <v>228</v>
      </c>
      <c r="C11" s="164" t="s">
        <v>229</v>
      </c>
      <c r="D11" s="165">
        <v>60</v>
      </c>
      <c r="E11" s="165">
        <v>15</v>
      </c>
      <c r="F11" s="165">
        <v>0.41</v>
      </c>
      <c r="G11" s="165">
        <v>0.88</v>
      </c>
      <c r="H11" s="165">
        <v>1.47</v>
      </c>
      <c r="I11" s="165">
        <v>80</v>
      </c>
      <c r="J11" s="165">
        <v>37</v>
      </c>
      <c r="K11" s="165">
        <v>1.04</v>
      </c>
      <c r="L11" s="165">
        <v>2.2200000000000002</v>
      </c>
      <c r="M11" s="165">
        <v>3.67</v>
      </c>
    </row>
    <row r="12" spans="2:13" ht="46.5" customHeight="1" thickBot="1" x14ac:dyDescent="0.3">
      <c r="B12" s="80" t="s">
        <v>71</v>
      </c>
      <c r="C12" s="47" t="s">
        <v>160</v>
      </c>
      <c r="D12" s="10" t="s">
        <v>149</v>
      </c>
      <c r="E12" s="10">
        <v>199</v>
      </c>
      <c r="F12" s="10">
        <v>12.96</v>
      </c>
      <c r="G12" s="10">
        <v>10.25</v>
      </c>
      <c r="H12" s="10">
        <v>13.37</v>
      </c>
      <c r="I12" s="10" t="s">
        <v>145</v>
      </c>
      <c r="J12" s="10">
        <v>234</v>
      </c>
      <c r="K12" s="10">
        <v>15.45</v>
      </c>
      <c r="L12" s="10">
        <v>11.83</v>
      </c>
      <c r="M12" s="10">
        <v>15.94</v>
      </c>
    </row>
    <row r="13" spans="2:13" ht="13.5" customHeight="1" thickBot="1" x14ac:dyDescent="0.3">
      <c r="B13" s="74" t="s">
        <v>161</v>
      </c>
      <c r="C13" s="47" t="s">
        <v>15</v>
      </c>
      <c r="D13" s="10">
        <v>30</v>
      </c>
      <c r="E13" s="10">
        <v>71</v>
      </c>
      <c r="F13" s="10">
        <v>2.1</v>
      </c>
      <c r="G13" s="10">
        <v>2.4</v>
      </c>
      <c r="H13" s="10">
        <v>9.9</v>
      </c>
      <c r="I13" s="10">
        <v>30</v>
      </c>
      <c r="J13" s="10">
        <v>71</v>
      </c>
      <c r="K13" s="10">
        <v>2.1</v>
      </c>
      <c r="L13" s="10">
        <v>2.4</v>
      </c>
      <c r="M13" s="10">
        <v>9.9</v>
      </c>
    </row>
    <row r="14" spans="2:13" ht="18" customHeight="1" thickBot="1" x14ac:dyDescent="0.3">
      <c r="B14" s="74" t="s">
        <v>161</v>
      </c>
      <c r="C14" s="81" t="s">
        <v>33</v>
      </c>
      <c r="D14" s="55">
        <v>120</v>
      </c>
      <c r="E14" s="55">
        <v>81</v>
      </c>
      <c r="F14" s="55">
        <v>0.48</v>
      </c>
      <c r="G14" s="55">
        <v>0.05</v>
      </c>
      <c r="H14" s="55">
        <v>29.8</v>
      </c>
      <c r="I14" s="55">
        <v>180</v>
      </c>
      <c r="J14" s="55">
        <v>90.02</v>
      </c>
      <c r="K14" s="55">
        <v>0.51</v>
      </c>
      <c r="L14" s="55">
        <v>0.08</v>
      </c>
      <c r="M14" s="55">
        <v>36.4</v>
      </c>
    </row>
    <row r="15" spans="2:13" ht="16.5" thickBot="1" x14ac:dyDescent="0.3">
      <c r="B15" s="74" t="s">
        <v>162</v>
      </c>
      <c r="C15" s="82" t="s">
        <v>24</v>
      </c>
      <c r="D15" s="83">
        <v>60</v>
      </c>
      <c r="E15" s="83">
        <v>47.3</v>
      </c>
      <c r="F15" s="83">
        <v>0.38</v>
      </c>
      <c r="G15" s="83">
        <v>0.38</v>
      </c>
      <c r="H15" s="83">
        <v>25.4</v>
      </c>
      <c r="I15" s="83">
        <v>80</v>
      </c>
      <c r="J15" s="83">
        <v>49.3</v>
      </c>
      <c r="K15" s="83">
        <v>0.39</v>
      </c>
      <c r="L15" s="83">
        <v>0.39</v>
      </c>
      <c r="M15" s="83">
        <v>28.5</v>
      </c>
    </row>
    <row r="16" spans="2:13" ht="16.5" thickBot="1" x14ac:dyDescent="0.3">
      <c r="B16" s="74" t="s">
        <v>162</v>
      </c>
      <c r="C16" s="84" t="s">
        <v>16</v>
      </c>
      <c r="D16" s="83">
        <v>60</v>
      </c>
      <c r="E16" s="83">
        <v>91</v>
      </c>
      <c r="F16" s="83">
        <v>1.05</v>
      </c>
      <c r="G16" s="83">
        <v>0.15</v>
      </c>
      <c r="H16" s="83">
        <v>19.7</v>
      </c>
      <c r="I16" s="83">
        <v>80</v>
      </c>
      <c r="J16" s="83">
        <v>93</v>
      </c>
      <c r="K16" s="83">
        <v>1.25</v>
      </c>
      <c r="L16" s="83">
        <v>0.18</v>
      </c>
      <c r="M16" s="83">
        <v>19.670000000000002</v>
      </c>
    </row>
    <row r="17" spans="2:13" ht="15.75" x14ac:dyDescent="0.25">
      <c r="B17" s="85" t="s">
        <v>162</v>
      </c>
      <c r="C17" s="54" t="s">
        <v>163</v>
      </c>
      <c r="D17" s="55">
        <v>60</v>
      </c>
      <c r="E17" s="55">
        <v>25.2</v>
      </c>
      <c r="F17" s="55">
        <v>0.24</v>
      </c>
      <c r="G17" s="55">
        <v>0.18</v>
      </c>
      <c r="H17" s="55">
        <v>6.06</v>
      </c>
      <c r="I17" s="55">
        <v>80</v>
      </c>
      <c r="J17" s="55">
        <v>33.6</v>
      </c>
      <c r="K17" s="55">
        <v>0.32</v>
      </c>
      <c r="L17" s="55">
        <v>0.24</v>
      </c>
      <c r="M17" s="55">
        <v>8.08</v>
      </c>
    </row>
    <row r="18" spans="2:13" ht="14.25" customHeight="1" x14ac:dyDescent="0.25">
      <c r="B18" s="86" t="s">
        <v>164</v>
      </c>
      <c r="C18" s="48" t="s">
        <v>20</v>
      </c>
      <c r="D18" s="32">
        <v>60</v>
      </c>
      <c r="E18" s="32">
        <v>30</v>
      </c>
      <c r="F18" s="32">
        <v>54</v>
      </c>
      <c r="G18" s="32">
        <v>0.12</v>
      </c>
      <c r="H18" s="32">
        <v>6.6</v>
      </c>
      <c r="I18" s="32">
        <v>80</v>
      </c>
      <c r="J18" s="32">
        <v>40</v>
      </c>
      <c r="K18" s="32">
        <v>0.54</v>
      </c>
      <c r="L18" s="32">
        <v>0.09</v>
      </c>
      <c r="M18" s="32">
        <v>8.8000000000000007</v>
      </c>
    </row>
    <row r="19" spans="2:13" ht="16.5" thickBot="1" x14ac:dyDescent="0.3">
      <c r="B19" s="87" t="s">
        <v>162</v>
      </c>
      <c r="C19" s="47" t="s">
        <v>165</v>
      </c>
      <c r="D19" s="10">
        <v>60</v>
      </c>
      <c r="E19" s="10">
        <v>28.8</v>
      </c>
      <c r="F19" s="10">
        <v>0.48</v>
      </c>
      <c r="G19" s="10">
        <v>0.2</v>
      </c>
      <c r="H19" s="10">
        <v>5.0999999999999996</v>
      </c>
      <c r="I19" s="10">
        <v>80</v>
      </c>
      <c r="J19" s="10">
        <v>38.4</v>
      </c>
      <c r="K19" s="10">
        <v>0.64</v>
      </c>
      <c r="L19" s="10">
        <v>0.26</v>
      </c>
      <c r="M19" s="10">
        <v>6.8</v>
      </c>
    </row>
    <row r="20" spans="2:13" ht="17.25" customHeight="1" thickBot="1" x14ac:dyDescent="0.3">
      <c r="B20" s="74"/>
      <c r="C20" s="88" t="s">
        <v>166</v>
      </c>
      <c r="D20" s="10"/>
      <c r="E20" s="89">
        <f>E10+E11+E12+E13+E14+E15</f>
        <v>493.3</v>
      </c>
      <c r="F20" s="89">
        <f>F10+F11+F12+F13+F14+F15</f>
        <v>18.55</v>
      </c>
      <c r="G20" s="89">
        <f>G10+G11+G12+G13+G14+G15</f>
        <v>14.190000000000001</v>
      </c>
      <c r="H20" s="89">
        <f>H10+H11+H12+H13+H14+H15</f>
        <v>97.509999999999991</v>
      </c>
      <c r="I20" s="89"/>
      <c r="J20" s="89">
        <f>J10+J11+J12+J13+J14+J15</f>
        <v>581.31999999999994</v>
      </c>
      <c r="K20" s="89">
        <f>K10+K11+K12+K13+K14+K15</f>
        <v>22.270000000000003</v>
      </c>
      <c r="L20" s="89">
        <f>L10+L11+L12+L13+L14+L15</f>
        <v>17.209999999999997</v>
      </c>
      <c r="M20" s="89">
        <f>M10+M11+M12+M13+M14+M15</f>
        <v>116.38</v>
      </c>
    </row>
    <row r="21" spans="2:13" ht="20.25" customHeight="1" thickBot="1" x14ac:dyDescent="0.3">
      <c r="B21" s="74"/>
      <c r="C21" s="88" t="s">
        <v>167</v>
      </c>
      <c r="D21" s="10"/>
      <c r="E21" s="89">
        <f>E10+E11+E12+E13+E16</f>
        <v>456</v>
      </c>
      <c r="F21" s="89">
        <f>F10+F11+F12+F13+F16</f>
        <v>18.740000000000002</v>
      </c>
      <c r="G21" s="89">
        <f>G10+G11+G12+G13+G16</f>
        <v>13.91</v>
      </c>
      <c r="H21" s="89">
        <f>H10+H11+H12+H13+H16</f>
        <v>62.009999999999991</v>
      </c>
      <c r="I21" s="89"/>
      <c r="J21" s="89">
        <f>J10+J11+J12+J13+J14+J16</f>
        <v>625.02</v>
      </c>
      <c r="K21" s="89">
        <f>K10+K11+K12+K13+K14+K16</f>
        <v>23.130000000000003</v>
      </c>
      <c r="L21" s="89">
        <f>L10+L11+L12+L13+L14+L16</f>
        <v>16.999999999999996</v>
      </c>
      <c r="M21" s="89">
        <f>M10+M11+M12+M13+M14+M16</f>
        <v>107.55</v>
      </c>
    </row>
    <row r="22" spans="2:13" ht="18" customHeight="1" thickBot="1" x14ac:dyDescent="0.3">
      <c r="B22" s="74"/>
      <c r="C22" s="88" t="s">
        <v>168</v>
      </c>
      <c r="D22" s="10"/>
      <c r="E22" s="89">
        <f>E10+E11+E12+E13+E17</f>
        <v>390.2</v>
      </c>
      <c r="F22" s="89">
        <f>F10+F11+F12+F13+F17</f>
        <v>17.93</v>
      </c>
      <c r="G22" s="89">
        <f>G10+G11+G12+G13+G17</f>
        <v>13.94</v>
      </c>
      <c r="H22" s="89">
        <f>H10+H11+H12+H13+H17</f>
        <v>48.37</v>
      </c>
      <c r="I22" s="89"/>
      <c r="J22" s="89">
        <f>+J10+J11+J12+J13+J14+J17</f>
        <v>565.62</v>
      </c>
      <c r="K22" s="89">
        <f>+K10+K11+K12+K13+K14+K17</f>
        <v>22.200000000000003</v>
      </c>
      <c r="L22" s="89">
        <f>+L10+L11+L12+L13+L14+L17</f>
        <v>17.059999999999995</v>
      </c>
      <c r="M22" s="89">
        <f>+M10+M11+M12+M13+M14+M17</f>
        <v>95.96</v>
      </c>
    </row>
    <row r="23" spans="2:13" ht="22.5" customHeight="1" thickBot="1" x14ac:dyDescent="0.3">
      <c r="B23" s="74"/>
      <c r="C23" s="88" t="s">
        <v>169</v>
      </c>
      <c r="D23" s="10"/>
      <c r="E23" s="89">
        <f>E10+E11+E12+E13+E14+E18</f>
        <v>476</v>
      </c>
      <c r="F23" s="89">
        <f>F10+F11+F12+F13+F14+F18</f>
        <v>72.17</v>
      </c>
      <c r="G23" s="89">
        <f>G10+G11+G12+G13+G14+G18</f>
        <v>13.93</v>
      </c>
      <c r="H23" s="89">
        <f>H10+H11+H12+H13+H14+H18</f>
        <v>78.709999999999994</v>
      </c>
      <c r="I23" s="89"/>
      <c r="J23" s="89">
        <f>J10+J11+J12+J13+J14+J18</f>
        <v>572.02</v>
      </c>
      <c r="K23" s="89">
        <f>K10+K11+K12+K13+K14+K18</f>
        <v>22.42</v>
      </c>
      <c r="L23" s="89">
        <f>L10+L11+L12+L13+L14+L18</f>
        <v>16.909999999999997</v>
      </c>
      <c r="M23" s="89">
        <f>M10+M11+M12+M13+M14+M18</f>
        <v>96.679999999999993</v>
      </c>
    </row>
    <row r="24" spans="2:13" ht="16.5" thickBot="1" x14ac:dyDescent="0.3">
      <c r="B24" s="74"/>
      <c r="C24" s="90" t="s">
        <v>170</v>
      </c>
      <c r="D24" s="91"/>
      <c r="E24" s="91">
        <f>E10+E11+E12+E13+E14+E19</f>
        <v>474.8</v>
      </c>
      <c r="F24" s="91">
        <f>F10+F11+F12+F13+F14+F19</f>
        <v>18.650000000000002</v>
      </c>
      <c r="G24" s="91">
        <f>G10+G11+G12+G13+G14+G19</f>
        <v>14.01</v>
      </c>
      <c r="H24" s="91">
        <f>H10+H11+H12+H13+H14+H19</f>
        <v>77.209999999999994</v>
      </c>
      <c r="I24" s="91"/>
      <c r="J24" s="91">
        <f>J10+J11+J12+J13+J14+J19</f>
        <v>570.41999999999996</v>
      </c>
      <c r="K24" s="91">
        <f>K10+K11+K12+K13+K14+K19</f>
        <v>22.520000000000003</v>
      </c>
      <c r="L24" s="91">
        <f>L10+L11+L12+L13+L14+L19</f>
        <v>17.079999999999998</v>
      </c>
      <c r="M24" s="91">
        <f>M10+M11+M12+M13+M14+M19</f>
        <v>94.679999999999993</v>
      </c>
    </row>
    <row r="25" spans="2:13" ht="15.75" x14ac:dyDescent="0.25">
      <c r="B25" s="238" t="s">
        <v>45</v>
      </c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</row>
    <row r="26" spans="2:13" ht="18" customHeight="1" thickBot="1" x14ac:dyDescent="0.3">
      <c r="B26" s="42">
        <v>33</v>
      </c>
      <c r="C26" s="52" t="s">
        <v>46</v>
      </c>
      <c r="D26" s="57">
        <v>180</v>
      </c>
      <c r="E26" s="57">
        <f>J26/2*1.8</f>
        <v>75.600000000000009</v>
      </c>
      <c r="F26" s="57">
        <f t="shared" ref="F26:H26" si="0">K26/2*1.8</f>
        <v>1.4400000000000002</v>
      </c>
      <c r="G26" s="57">
        <f t="shared" si="0"/>
        <v>3.87</v>
      </c>
      <c r="H26" s="57">
        <f t="shared" si="0"/>
        <v>8.5500000000000007</v>
      </c>
      <c r="I26" s="10">
        <v>200</v>
      </c>
      <c r="J26" s="10">
        <v>84</v>
      </c>
      <c r="K26" s="10">
        <v>1.6</v>
      </c>
      <c r="L26" s="10">
        <v>4.3</v>
      </c>
      <c r="M26" s="10">
        <v>9.5</v>
      </c>
    </row>
    <row r="27" spans="2:13" ht="14.25" customHeight="1" thickBot="1" x14ac:dyDescent="0.3">
      <c r="B27" s="25" t="s">
        <v>76</v>
      </c>
      <c r="C27" s="9" t="s">
        <v>75</v>
      </c>
      <c r="D27" s="10">
        <v>40</v>
      </c>
      <c r="E27" s="36">
        <f>J27/3*2</f>
        <v>40.666666666666664</v>
      </c>
      <c r="F27" s="36">
        <f t="shared" ref="F27:H27" si="1">K27/3*2</f>
        <v>6.6400000000000006</v>
      </c>
      <c r="G27" s="36">
        <f t="shared" si="1"/>
        <v>0.72666666666666668</v>
      </c>
      <c r="H27" s="36">
        <f t="shared" si="1"/>
        <v>1.82</v>
      </c>
      <c r="I27" s="1">
        <v>60</v>
      </c>
      <c r="J27" s="1">
        <v>61</v>
      </c>
      <c r="K27" s="1">
        <v>9.9600000000000009</v>
      </c>
      <c r="L27" s="1">
        <v>1.0900000000000001</v>
      </c>
      <c r="M27" s="1">
        <v>2.73</v>
      </c>
    </row>
    <row r="28" spans="2:13" ht="33" customHeight="1" thickBot="1" x14ac:dyDescent="0.3">
      <c r="B28" s="25" t="s">
        <v>224</v>
      </c>
      <c r="C28" s="9" t="s">
        <v>225</v>
      </c>
      <c r="D28" s="10">
        <v>60</v>
      </c>
      <c r="E28" s="37">
        <v>8</v>
      </c>
      <c r="F28" s="37">
        <v>0.5</v>
      </c>
      <c r="G28" s="37">
        <v>0.1</v>
      </c>
      <c r="H28" s="37">
        <v>2</v>
      </c>
      <c r="I28" s="1">
        <v>80</v>
      </c>
      <c r="J28" s="1">
        <v>10</v>
      </c>
      <c r="K28" s="1">
        <v>0.9</v>
      </c>
      <c r="L28" s="1">
        <v>0.12</v>
      </c>
      <c r="M28" s="24">
        <v>2.21</v>
      </c>
    </row>
    <row r="29" spans="2:13" ht="27.75" customHeight="1" thickBot="1" x14ac:dyDescent="0.3">
      <c r="B29" s="25" t="s">
        <v>77</v>
      </c>
      <c r="C29" s="9" t="s">
        <v>47</v>
      </c>
      <c r="D29" s="10">
        <v>80</v>
      </c>
      <c r="E29" s="10">
        <f>J29*0.8</f>
        <v>104.80000000000001</v>
      </c>
      <c r="F29" s="10">
        <f t="shared" ref="F29:H29" si="2">K29*0.8</f>
        <v>0.76800000000000002</v>
      </c>
      <c r="G29" s="10">
        <f t="shared" si="2"/>
        <v>3.6</v>
      </c>
      <c r="H29" s="10">
        <f t="shared" si="2"/>
        <v>15.744</v>
      </c>
      <c r="I29" s="1">
        <v>100</v>
      </c>
      <c r="J29" s="1">
        <v>131</v>
      </c>
      <c r="K29" s="1">
        <v>0.96</v>
      </c>
      <c r="L29" s="1">
        <v>4.5</v>
      </c>
      <c r="M29" s="1">
        <v>19.68</v>
      </c>
    </row>
    <row r="30" spans="2:13" ht="20.25" customHeight="1" thickBot="1" x14ac:dyDescent="0.3">
      <c r="B30" s="25" t="s">
        <v>72</v>
      </c>
      <c r="C30" s="9" t="s">
        <v>15</v>
      </c>
      <c r="D30" s="10">
        <v>30</v>
      </c>
      <c r="E30" s="10">
        <v>71</v>
      </c>
      <c r="F30" s="10">
        <v>2.1</v>
      </c>
      <c r="G30" s="10">
        <v>2.4</v>
      </c>
      <c r="H30" s="10">
        <v>9.9</v>
      </c>
      <c r="I30" s="1">
        <v>30</v>
      </c>
      <c r="J30" s="1">
        <v>71</v>
      </c>
      <c r="K30" s="1">
        <v>2.1</v>
      </c>
      <c r="L30" s="1">
        <v>2.4</v>
      </c>
      <c r="M30" s="1">
        <v>9.9</v>
      </c>
    </row>
    <row r="31" spans="2:13" ht="15.75" thickBot="1" x14ac:dyDescent="0.3">
      <c r="B31" s="25" t="s">
        <v>78</v>
      </c>
      <c r="C31" s="9" t="s">
        <v>35</v>
      </c>
      <c r="D31" s="10">
        <v>180</v>
      </c>
      <c r="E31" s="36">
        <f>J31/2*1.8</f>
        <v>1.8360000000000001</v>
      </c>
      <c r="F31" s="36">
        <f t="shared" ref="F31:H31" si="3">K31/2*1.8</f>
        <v>4.5000000000000005E-2</v>
      </c>
      <c r="G31" s="36">
        <f t="shared" si="3"/>
        <v>9.0000000000000011E-3</v>
      </c>
      <c r="H31" s="36">
        <f t="shared" si="3"/>
        <v>0.16200000000000001</v>
      </c>
      <c r="I31" s="1">
        <v>200</v>
      </c>
      <c r="J31" s="1">
        <v>2.04</v>
      </c>
      <c r="K31" s="1">
        <v>0.05</v>
      </c>
      <c r="L31" s="1">
        <v>0.01</v>
      </c>
      <c r="M31" s="1">
        <v>0.18</v>
      </c>
    </row>
    <row r="32" spans="2:13" ht="15.75" x14ac:dyDescent="0.25">
      <c r="B32" s="71"/>
      <c r="C32" s="4" t="s">
        <v>49</v>
      </c>
      <c r="D32" s="71"/>
      <c r="E32" s="71">
        <f t="shared" ref="E32:H32" si="4">SUM(E26:E31)</f>
        <v>301.90266666666673</v>
      </c>
      <c r="F32" s="71">
        <f t="shared" si="4"/>
        <v>11.493</v>
      </c>
      <c r="G32" s="71">
        <f t="shared" si="4"/>
        <v>10.705666666666668</v>
      </c>
      <c r="H32" s="71">
        <f t="shared" si="4"/>
        <v>38.176000000000002</v>
      </c>
      <c r="I32" s="71"/>
      <c r="J32" s="71">
        <f>SUM(J26:J31)</f>
        <v>359.04</v>
      </c>
      <c r="K32" s="71">
        <f>SUM(K26:K31)</f>
        <v>15.570000000000002</v>
      </c>
      <c r="L32" s="71">
        <f>SUM(L26:L31)</f>
        <v>12.42</v>
      </c>
      <c r="M32" s="71">
        <f>SUM(M26:M31)</f>
        <v>44.2</v>
      </c>
    </row>
    <row r="33" spans="2:13" ht="15.75" thickBot="1" x14ac:dyDescent="0.3">
      <c r="B33" s="239" t="s">
        <v>18</v>
      </c>
      <c r="C33" s="240"/>
      <c r="D33" s="240"/>
      <c r="E33" s="240"/>
      <c r="F33" s="240"/>
      <c r="G33" s="240"/>
      <c r="H33" s="240"/>
      <c r="I33" s="240"/>
      <c r="J33" s="240"/>
      <c r="K33" s="240"/>
      <c r="L33" s="240"/>
      <c r="M33" s="241"/>
    </row>
    <row r="34" spans="2:13" ht="15.75" thickBot="1" x14ac:dyDescent="0.3">
      <c r="B34" s="218" t="s">
        <v>44</v>
      </c>
      <c r="C34" s="219"/>
      <c r="D34" s="219"/>
      <c r="E34" s="219"/>
      <c r="F34" s="219"/>
      <c r="G34" s="219"/>
      <c r="H34" s="219"/>
      <c r="I34" s="219"/>
      <c r="J34" s="219"/>
      <c r="K34" s="219"/>
      <c r="L34" s="219"/>
      <c r="M34" s="220"/>
    </row>
    <row r="35" spans="2:13" ht="32.25" customHeight="1" x14ac:dyDescent="0.25">
      <c r="B35" s="166" t="s">
        <v>237</v>
      </c>
      <c r="C35" s="167" t="s">
        <v>238</v>
      </c>
      <c r="D35" s="168">
        <v>60</v>
      </c>
      <c r="E35" s="168">
        <v>29.4</v>
      </c>
      <c r="F35" s="168">
        <v>0.9</v>
      </c>
      <c r="G35" s="168">
        <v>1.73</v>
      </c>
      <c r="H35" s="168">
        <v>3.05</v>
      </c>
      <c r="I35" s="168">
        <v>80</v>
      </c>
      <c r="J35" s="168">
        <v>39.200000000000003</v>
      </c>
      <c r="K35" s="168">
        <v>1.2</v>
      </c>
      <c r="L35" s="168">
        <v>2.31</v>
      </c>
      <c r="M35" s="168">
        <v>4.0599999999999996</v>
      </c>
    </row>
    <row r="36" spans="2:13" ht="33" customHeight="1" thickBot="1" x14ac:dyDescent="0.3">
      <c r="B36" s="74" t="s">
        <v>171</v>
      </c>
      <c r="C36" s="47" t="s">
        <v>31</v>
      </c>
      <c r="D36" s="10">
        <v>45</v>
      </c>
      <c r="E36" s="10">
        <v>63.45</v>
      </c>
      <c r="F36" s="10">
        <v>10.71</v>
      </c>
      <c r="G36" s="10">
        <v>1.62</v>
      </c>
      <c r="H36" s="10">
        <v>1.62</v>
      </c>
      <c r="I36" s="10">
        <v>60</v>
      </c>
      <c r="J36" s="10">
        <v>84.6</v>
      </c>
      <c r="K36" s="10">
        <v>14.28</v>
      </c>
      <c r="L36" s="10">
        <v>2.16</v>
      </c>
      <c r="M36" s="10">
        <v>2.16</v>
      </c>
    </row>
    <row r="37" spans="2:13" ht="18" customHeight="1" thickBot="1" x14ac:dyDescent="0.3">
      <c r="B37" s="80" t="s">
        <v>172</v>
      </c>
      <c r="C37" s="47" t="s">
        <v>173</v>
      </c>
      <c r="D37" s="10">
        <v>80</v>
      </c>
      <c r="E37" s="10">
        <v>64.8</v>
      </c>
      <c r="F37" s="10">
        <v>2.44</v>
      </c>
      <c r="G37" s="10">
        <v>0.63</v>
      </c>
      <c r="H37" s="10">
        <v>12.3</v>
      </c>
      <c r="I37" s="10">
        <v>100</v>
      </c>
      <c r="J37" s="10">
        <v>81</v>
      </c>
      <c r="K37" s="10">
        <v>3.06</v>
      </c>
      <c r="L37" s="10">
        <v>0.79</v>
      </c>
      <c r="M37" s="10">
        <v>15.38</v>
      </c>
    </row>
    <row r="38" spans="2:13" ht="23.25" customHeight="1" thickBot="1" x14ac:dyDescent="0.3">
      <c r="B38" s="74" t="s">
        <v>161</v>
      </c>
      <c r="C38" s="47" t="s">
        <v>15</v>
      </c>
      <c r="D38" s="10">
        <v>30</v>
      </c>
      <c r="E38" s="10">
        <v>71</v>
      </c>
      <c r="F38" s="10">
        <v>2.1</v>
      </c>
      <c r="G38" s="10">
        <v>2.4</v>
      </c>
      <c r="H38" s="10">
        <v>9.9</v>
      </c>
      <c r="I38" s="10">
        <v>30</v>
      </c>
      <c r="J38" s="10">
        <v>71</v>
      </c>
      <c r="K38" s="10">
        <v>2.1</v>
      </c>
      <c r="L38" s="10">
        <v>2.4</v>
      </c>
      <c r="M38" s="10">
        <v>9.9</v>
      </c>
    </row>
    <row r="39" spans="2:13" ht="21" customHeight="1" thickBot="1" x14ac:dyDescent="0.3">
      <c r="B39" s="74" t="s">
        <v>161</v>
      </c>
      <c r="C39" s="47" t="s">
        <v>19</v>
      </c>
      <c r="D39" s="10">
        <v>100</v>
      </c>
      <c r="E39" s="10">
        <v>82</v>
      </c>
      <c r="F39" s="10">
        <v>1.6</v>
      </c>
      <c r="G39" s="10">
        <v>5.8</v>
      </c>
      <c r="H39" s="10">
        <v>4.9000000000000004</v>
      </c>
      <c r="I39" s="10">
        <v>125</v>
      </c>
      <c r="J39" s="10">
        <v>86</v>
      </c>
      <c r="K39" s="10">
        <v>2</v>
      </c>
      <c r="L39" s="10">
        <v>6.3</v>
      </c>
      <c r="M39" s="10">
        <v>5.3</v>
      </c>
    </row>
    <row r="40" spans="2:13" ht="16.5" thickBot="1" x14ac:dyDescent="0.3">
      <c r="B40" s="74" t="s">
        <v>162</v>
      </c>
      <c r="C40" s="92" t="s">
        <v>24</v>
      </c>
      <c r="D40" s="40">
        <v>60</v>
      </c>
      <c r="E40" s="40">
        <v>47.3</v>
      </c>
      <c r="F40" s="40">
        <v>0.38</v>
      </c>
      <c r="G40" s="40">
        <v>0.38</v>
      </c>
      <c r="H40" s="40">
        <v>25.4</v>
      </c>
      <c r="I40" s="40">
        <v>80</v>
      </c>
      <c r="J40" s="40">
        <v>49.3</v>
      </c>
      <c r="K40" s="40">
        <v>0.39</v>
      </c>
      <c r="L40" s="40">
        <v>0.39</v>
      </c>
      <c r="M40" s="40">
        <v>28.5</v>
      </c>
    </row>
    <row r="41" spans="2:13" ht="16.5" thickBot="1" x14ac:dyDescent="0.3">
      <c r="B41" s="93" t="s">
        <v>162</v>
      </c>
      <c r="C41" s="48" t="s">
        <v>16</v>
      </c>
      <c r="D41" s="32">
        <v>60</v>
      </c>
      <c r="E41" s="32">
        <v>91</v>
      </c>
      <c r="F41" s="32">
        <v>1.05</v>
      </c>
      <c r="G41" s="32">
        <v>0.15</v>
      </c>
      <c r="H41" s="32">
        <v>19.7</v>
      </c>
      <c r="I41" s="32">
        <v>80</v>
      </c>
      <c r="J41" s="32">
        <v>93</v>
      </c>
      <c r="K41" s="32">
        <v>1.25</v>
      </c>
      <c r="L41" s="32">
        <v>0.18</v>
      </c>
      <c r="M41" s="32">
        <v>19.670000000000002</v>
      </c>
    </row>
    <row r="42" spans="2:13" ht="16.5" thickBot="1" x14ac:dyDescent="0.3">
      <c r="B42" s="93" t="s">
        <v>162</v>
      </c>
      <c r="C42" s="48" t="s">
        <v>163</v>
      </c>
      <c r="D42" s="32">
        <v>60</v>
      </c>
      <c r="E42" s="32">
        <v>25.2</v>
      </c>
      <c r="F42" s="32">
        <v>0.24</v>
      </c>
      <c r="G42" s="32">
        <v>0.18</v>
      </c>
      <c r="H42" s="32">
        <v>6.06</v>
      </c>
      <c r="I42" s="32">
        <v>80</v>
      </c>
      <c r="J42" s="32">
        <v>33.6</v>
      </c>
      <c r="K42" s="32">
        <v>0.32</v>
      </c>
      <c r="L42" s="32">
        <v>0.24</v>
      </c>
      <c r="M42" s="32">
        <v>8.08</v>
      </c>
    </row>
    <row r="43" spans="2:13" ht="16.5" customHeight="1" thickBot="1" x14ac:dyDescent="0.3">
      <c r="B43" s="93" t="s">
        <v>164</v>
      </c>
      <c r="C43" s="48" t="s">
        <v>20</v>
      </c>
      <c r="D43" s="32">
        <v>60</v>
      </c>
      <c r="E43" s="32">
        <v>30</v>
      </c>
      <c r="F43" s="32">
        <v>54</v>
      </c>
      <c r="G43" s="32">
        <v>0.12</v>
      </c>
      <c r="H43" s="32">
        <v>6.6</v>
      </c>
      <c r="I43" s="32">
        <v>80</v>
      </c>
      <c r="J43" s="32">
        <v>40</v>
      </c>
      <c r="K43" s="32">
        <v>0.54</v>
      </c>
      <c r="L43" s="32">
        <v>0.09</v>
      </c>
      <c r="M43" s="32">
        <v>8.8000000000000007</v>
      </c>
    </row>
    <row r="44" spans="2:13" ht="16.5" thickBot="1" x14ac:dyDescent="0.3">
      <c r="B44" s="93" t="s">
        <v>162</v>
      </c>
      <c r="C44" s="48" t="s">
        <v>165</v>
      </c>
      <c r="D44" s="32">
        <v>60</v>
      </c>
      <c r="E44" s="32">
        <v>28.8</v>
      </c>
      <c r="F44" s="32">
        <v>0.48</v>
      </c>
      <c r="G44" s="32">
        <v>0.2</v>
      </c>
      <c r="H44" s="32">
        <v>5.0999999999999996</v>
      </c>
      <c r="I44" s="32">
        <v>80</v>
      </c>
      <c r="J44" s="32">
        <v>38.4</v>
      </c>
      <c r="K44" s="32">
        <v>0.64</v>
      </c>
      <c r="L44" s="32">
        <v>0.26</v>
      </c>
      <c r="M44" s="32">
        <v>6.8</v>
      </c>
    </row>
    <row r="45" spans="2:13" ht="21" customHeight="1" thickBot="1" x14ac:dyDescent="0.3">
      <c r="B45" s="94"/>
      <c r="C45" s="17" t="s">
        <v>166</v>
      </c>
      <c r="D45" s="95"/>
      <c r="E45" s="95">
        <f>E35+E36+E37+E38+E39+E40</f>
        <v>357.95</v>
      </c>
      <c r="F45" s="95">
        <f>F35+F36+F37+F38+F39+F40</f>
        <v>18.130000000000003</v>
      </c>
      <c r="G45" s="95">
        <f>G35+G36+G37+G38+G39+G40</f>
        <v>12.56</v>
      </c>
      <c r="H45" s="95">
        <f>H35+H36+H37+H38+H39+H40</f>
        <v>57.169999999999995</v>
      </c>
      <c r="I45" s="95"/>
      <c r="J45" s="95">
        <f>J35+J36+J37+J38+J39+J40</f>
        <v>411.1</v>
      </c>
      <c r="K45" s="95">
        <f>K35+K36+K37+K38+K39+K40</f>
        <v>23.03</v>
      </c>
      <c r="L45" s="95">
        <f>L35+L36+L37+L38+L39+L40</f>
        <v>14.350000000000001</v>
      </c>
      <c r="M45" s="95">
        <f>M35+M36+M37+M38+M39+M40</f>
        <v>65.3</v>
      </c>
    </row>
    <row r="46" spans="2:13" ht="20.25" customHeight="1" thickBot="1" x14ac:dyDescent="0.3">
      <c r="B46" s="94"/>
      <c r="C46" s="17" t="s">
        <v>167</v>
      </c>
      <c r="D46" s="95"/>
      <c r="E46" s="95">
        <f>E35+E36+E37+E38+E39+E41</f>
        <v>401.65</v>
      </c>
      <c r="F46" s="95">
        <f>F35+F36+F37+F38+F39+F41</f>
        <v>18.800000000000004</v>
      </c>
      <c r="G46" s="95">
        <f>G35+G36+G37+G38+G39+G41</f>
        <v>12.33</v>
      </c>
      <c r="H46" s="95">
        <f>H35+H36+H37+H38+H39+H41</f>
        <v>51.47</v>
      </c>
      <c r="I46" s="95"/>
      <c r="J46" s="95">
        <f>J35+J36+J37+J38+J39+J41</f>
        <v>454.8</v>
      </c>
      <c r="K46" s="95">
        <f>K35+K36+K37+K38+K39+K41</f>
        <v>23.89</v>
      </c>
      <c r="L46" s="95">
        <f>L35+L36+L37+L38+L39+L41</f>
        <v>14.14</v>
      </c>
      <c r="M46" s="95">
        <f>M35+M36+M37+M38+M39+M41</f>
        <v>56.47</v>
      </c>
    </row>
    <row r="47" spans="2:13" ht="18.75" customHeight="1" thickBot="1" x14ac:dyDescent="0.3">
      <c r="B47" s="94"/>
      <c r="C47" s="17" t="s">
        <v>168</v>
      </c>
      <c r="D47" s="95"/>
      <c r="E47" s="95">
        <f>E35+E36+E37+E38+E39+E42</f>
        <v>335.84999999999997</v>
      </c>
      <c r="F47" s="95">
        <f>F35+F36+F37+F38+F39+F42</f>
        <v>17.990000000000002</v>
      </c>
      <c r="G47" s="95">
        <f>G35+G36+G37+G38+G39+G42</f>
        <v>12.36</v>
      </c>
      <c r="H47" s="95">
        <f>H35+H36+H37+H38+H39+H42</f>
        <v>37.83</v>
      </c>
      <c r="I47" s="95"/>
      <c r="J47" s="95">
        <f>J35+J36+J37+J38+J39+J42</f>
        <v>395.40000000000003</v>
      </c>
      <c r="K47" s="95">
        <f>K35+K36+K37+K38+K39+K42</f>
        <v>22.96</v>
      </c>
      <c r="L47" s="95">
        <f>L35+L36+L37+L38+L39+L42</f>
        <v>14.200000000000001</v>
      </c>
      <c r="M47" s="95">
        <f>M35+M36+M37+M38+M39+M42</f>
        <v>44.879999999999995</v>
      </c>
    </row>
    <row r="48" spans="2:13" ht="18" customHeight="1" x14ac:dyDescent="0.25">
      <c r="B48" s="124"/>
      <c r="C48" s="17" t="s">
        <v>169</v>
      </c>
      <c r="D48" s="95"/>
      <c r="E48" s="95">
        <f>E35+E36+E37+E38+E39+E43</f>
        <v>340.65</v>
      </c>
      <c r="F48" s="95">
        <f>F35+F36+F37+F38+F39+F43</f>
        <v>71.75</v>
      </c>
      <c r="G48" s="95">
        <f>G35+G36+G37+G38+G39+G43</f>
        <v>12.299999999999999</v>
      </c>
      <c r="H48" s="95">
        <f>H35+H36+H37+H38+H39+H43</f>
        <v>38.369999999999997</v>
      </c>
      <c r="I48" s="95"/>
      <c r="J48" s="95">
        <f>J35+J36+J37+J38+J39+J43</f>
        <v>401.8</v>
      </c>
      <c r="K48" s="95">
        <f>K35+K36+K37+K38+K39+K43</f>
        <v>23.18</v>
      </c>
      <c r="L48" s="95">
        <f>L35+L36+L37+L38+L39+L43</f>
        <v>14.05</v>
      </c>
      <c r="M48" s="95">
        <f>M35+M36+M37+M38+M39+M43</f>
        <v>45.599999999999994</v>
      </c>
    </row>
    <row r="49" spans="2:13" ht="17.25" customHeight="1" x14ac:dyDescent="0.25">
      <c r="B49" s="87"/>
      <c r="C49" s="122" t="s">
        <v>170</v>
      </c>
      <c r="D49" s="123"/>
      <c r="E49" s="123">
        <f>E35+E36+E37+E38+E39+E44</f>
        <v>339.45</v>
      </c>
      <c r="F49" s="123">
        <f>F35+F36+F37+F38+F39+F44</f>
        <v>18.230000000000004</v>
      </c>
      <c r="G49" s="123">
        <f>G35+G36+G37+G38+G39+G44</f>
        <v>12.379999999999999</v>
      </c>
      <c r="H49" s="123">
        <f>H35+H36+H37+H38+H39+H44</f>
        <v>36.869999999999997</v>
      </c>
      <c r="I49" s="123"/>
      <c r="J49" s="123">
        <f>J35+J36+J37+J38+J39+J44</f>
        <v>400.2</v>
      </c>
      <c r="K49" s="123">
        <f>K35+K36+K37+K38+K39+K44</f>
        <v>23.28</v>
      </c>
      <c r="L49" s="123">
        <f>L35+L36+L37+L38+L39+L44</f>
        <v>14.22</v>
      </c>
      <c r="M49" s="123">
        <f>M35+M36+M37+M38+M39+M44</f>
        <v>43.599999999999994</v>
      </c>
    </row>
    <row r="50" spans="2:13" ht="17.25" customHeight="1" x14ac:dyDescent="0.25">
      <c r="B50" s="192" t="s">
        <v>45</v>
      </c>
      <c r="C50" s="193"/>
      <c r="D50" s="193"/>
      <c r="E50" s="193"/>
      <c r="F50" s="193"/>
      <c r="G50" s="193"/>
      <c r="H50" s="193"/>
      <c r="I50" s="193"/>
      <c r="J50" s="193"/>
      <c r="K50" s="193"/>
      <c r="L50" s="193"/>
      <c r="M50" s="194"/>
    </row>
    <row r="51" spans="2:13" ht="43.5" customHeight="1" thickBot="1" x14ac:dyDescent="0.3">
      <c r="B51" s="42" t="s">
        <v>222</v>
      </c>
      <c r="C51" s="12" t="s">
        <v>223</v>
      </c>
      <c r="D51" s="55">
        <v>60</v>
      </c>
      <c r="E51" s="55">
        <v>4.8</v>
      </c>
      <c r="F51" s="55">
        <v>1.23</v>
      </c>
      <c r="G51" s="58">
        <v>1.0900000000000001</v>
      </c>
      <c r="H51" s="58">
        <v>6.6</v>
      </c>
      <c r="I51" s="119">
        <v>80</v>
      </c>
      <c r="J51" s="120">
        <v>54.4</v>
      </c>
      <c r="K51" s="120">
        <v>1.68</v>
      </c>
      <c r="L51" s="120">
        <v>1.45</v>
      </c>
      <c r="M51" s="120">
        <v>8.8000000000000007</v>
      </c>
    </row>
    <row r="52" spans="2:13" ht="17.25" customHeight="1" thickBot="1" x14ac:dyDescent="0.3">
      <c r="B52" s="25" t="s">
        <v>81</v>
      </c>
      <c r="C52" s="39" t="s">
        <v>80</v>
      </c>
      <c r="D52" s="35">
        <v>180</v>
      </c>
      <c r="E52" s="59">
        <f>J52/2*1.8</f>
        <v>198.9</v>
      </c>
      <c r="F52" s="59">
        <f t="shared" ref="F52:H52" si="5">K52/2*1.8</f>
        <v>5.3460000000000001</v>
      </c>
      <c r="G52" s="59">
        <f t="shared" si="5"/>
        <v>7.5420000000000007</v>
      </c>
      <c r="H52" s="59">
        <f t="shared" si="5"/>
        <v>27.036000000000001</v>
      </c>
      <c r="I52" s="10">
        <v>200</v>
      </c>
      <c r="J52" s="10">
        <v>221</v>
      </c>
      <c r="K52" s="10">
        <v>5.94</v>
      </c>
      <c r="L52" s="10">
        <v>8.3800000000000008</v>
      </c>
      <c r="M52" s="10">
        <v>30.04</v>
      </c>
    </row>
    <row r="53" spans="2:13" ht="27.75" customHeight="1" thickBot="1" x14ac:dyDescent="0.3">
      <c r="B53" s="25" t="s">
        <v>147</v>
      </c>
      <c r="C53" s="9" t="s">
        <v>132</v>
      </c>
      <c r="D53" s="10">
        <v>45</v>
      </c>
      <c r="E53" s="36">
        <v>63.37</v>
      </c>
      <c r="F53" s="36">
        <v>9.23</v>
      </c>
      <c r="G53" s="36">
        <v>1.76</v>
      </c>
      <c r="H53" s="36">
        <v>2.78</v>
      </c>
      <c r="I53" s="3">
        <v>60</v>
      </c>
      <c r="J53" s="1">
        <v>84.5</v>
      </c>
      <c r="K53" s="1">
        <v>12.31</v>
      </c>
      <c r="L53" s="1">
        <v>2.36</v>
      </c>
      <c r="M53" s="1">
        <v>3.73</v>
      </c>
    </row>
    <row r="54" spans="2:13" ht="27" customHeight="1" thickBot="1" x14ac:dyDescent="0.3">
      <c r="B54" s="25" t="s">
        <v>79</v>
      </c>
      <c r="C54" s="9" t="s">
        <v>51</v>
      </c>
      <c r="D54" s="10">
        <v>80</v>
      </c>
      <c r="E54" s="10">
        <v>107.2</v>
      </c>
      <c r="F54" s="10">
        <v>3.04</v>
      </c>
      <c r="G54" s="10">
        <v>1.76</v>
      </c>
      <c r="H54" s="10">
        <v>19.600000000000001</v>
      </c>
      <c r="I54" s="3">
        <v>100</v>
      </c>
      <c r="J54" s="1">
        <v>114</v>
      </c>
      <c r="K54" s="1">
        <v>3.48</v>
      </c>
      <c r="L54" s="1">
        <v>2.29</v>
      </c>
      <c r="M54" s="1">
        <v>26.66</v>
      </c>
    </row>
    <row r="55" spans="2:13" ht="17.25" customHeight="1" thickBot="1" x14ac:dyDescent="0.3">
      <c r="B55" s="25" t="s">
        <v>82</v>
      </c>
      <c r="C55" s="9" t="s">
        <v>52</v>
      </c>
      <c r="D55" s="10">
        <v>180</v>
      </c>
      <c r="E55" s="10">
        <f>J55/2*1.8</f>
        <v>59.4</v>
      </c>
      <c r="F55" s="10">
        <f t="shared" ref="F55:H55" si="6">K55/2*1.8</f>
        <v>0.27</v>
      </c>
      <c r="G55" s="10">
        <f t="shared" si="6"/>
        <v>0</v>
      </c>
      <c r="H55" s="10">
        <f t="shared" si="6"/>
        <v>14.670000000000002</v>
      </c>
      <c r="I55" s="3">
        <v>200</v>
      </c>
      <c r="J55" s="1">
        <v>66</v>
      </c>
      <c r="K55" s="1">
        <v>0.3</v>
      </c>
      <c r="L55" s="1">
        <v>0</v>
      </c>
      <c r="M55" s="1">
        <v>16.3</v>
      </c>
    </row>
    <row r="56" spans="2:13" ht="17.25" customHeight="1" x14ac:dyDescent="0.25">
      <c r="B56" s="25" t="s">
        <v>72</v>
      </c>
      <c r="C56" s="54" t="s">
        <v>15</v>
      </c>
      <c r="D56" s="55">
        <v>30</v>
      </c>
      <c r="E56" s="55">
        <v>71</v>
      </c>
      <c r="F56" s="55">
        <v>2.1</v>
      </c>
      <c r="G56" s="55">
        <v>2.4</v>
      </c>
      <c r="H56" s="55">
        <v>9.9</v>
      </c>
      <c r="I56" s="3">
        <v>30</v>
      </c>
      <c r="J56" s="1">
        <v>71</v>
      </c>
      <c r="K56" s="1">
        <v>2.1</v>
      </c>
      <c r="L56" s="1">
        <v>2.4</v>
      </c>
      <c r="M56" s="1">
        <v>9.9</v>
      </c>
    </row>
    <row r="57" spans="2:13" ht="17.25" customHeight="1" x14ac:dyDescent="0.25">
      <c r="B57" s="25" t="s">
        <v>72</v>
      </c>
      <c r="C57" s="48" t="s">
        <v>87</v>
      </c>
      <c r="D57" s="32">
        <v>10</v>
      </c>
      <c r="E57" s="60">
        <v>47.066666666666663</v>
      </c>
      <c r="F57" s="60">
        <v>3.0666666666666664</v>
      </c>
      <c r="G57" s="60">
        <v>1.4666666666666668</v>
      </c>
      <c r="H57" s="32">
        <v>2.4</v>
      </c>
      <c r="I57" s="3">
        <v>15</v>
      </c>
      <c r="J57" s="1">
        <v>70.599999999999994</v>
      </c>
      <c r="K57" s="1">
        <v>4.5999999999999996</v>
      </c>
      <c r="L57" s="1">
        <v>2.2000000000000002</v>
      </c>
      <c r="M57" s="1">
        <v>3.6</v>
      </c>
    </row>
    <row r="58" spans="2:13" ht="17.25" customHeight="1" x14ac:dyDescent="0.25">
      <c r="B58" s="117"/>
      <c r="C58" s="6"/>
      <c r="D58" s="7"/>
      <c r="E58" s="7">
        <f t="shared" ref="E58:M58" si="7">SUM(E51:E56)</f>
        <v>504.66999999999996</v>
      </c>
      <c r="F58" s="7">
        <f t="shared" si="7"/>
        <v>21.216000000000001</v>
      </c>
      <c r="G58" s="7">
        <f t="shared" si="7"/>
        <v>14.552000000000001</v>
      </c>
      <c r="H58" s="117">
        <f t="shared" si="7"/>
        <v>80.586000000000013</v>
      </c>
      <c r="I58" s="7"/>
      <c r="J58" s="7">
        <f t="shared" si="7"/>
        <v>610.9</v>
      </c>
      <c r="K58" s="7">
        <f t="shared" si="7"/>
        <v>25.810000000000002</v>
      </c>
      <c r="L58" s="7">
        <f t="shared" si="7"/>
        <v>16.88</v>
      </c>
      <c r="M58" s="7">
        <f t="shared" si="7"/>
        <v>95.43</v>
      </c>
    </row>
    <row r="59" spans="2:13" x14ac:dyDescent="0.25">
      <c r="B59" s="201" t="s">
        <v>21</v>
      </c>
      <c r="C59" s="201"/>
      <c r="D59" s="201"/>
      <c r="E59" s="201"/>
      <c r="F59" s="201"/>
      <c r="G59" s="201"/>
      <c r="H59" s="201"/>
      <c r="I59" s="201"/>
      <c r="J59" s="201"/>
      <c r="K59" s="201"/>
      <c r="L59" s="201"/>
      <c r="M59" s="201"/>
    </row>
    <row r="60" spans="2:13" x14ac:dyDescent="0.25">
      <c r="B60" s="201" t="s">
        <v>44</v>
      </c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</row>
    <row r="61" spans="2:13" ht="33.75" customHeight="1" x14ac:dyDescent="0.25">
      <c r="B61" s="145" t="s">
        <v>226</v>
      </c>
      <c r="C61" s="158" t="s">
        <v>227</v>
      </c>
      <c r="D61" s="144">
        <v>60</v>
      </c>
      <c r="E61" s="144">
        <v>21</v>
      </c>
      <c r="F61" s="144">
        <v>0.4</v>
      </c>
      <c r="G61" s="144">
        <v>1.5</v>
      </c>
      <c r="H61" s="144">
        <v>1.9</v>
      </c>
      <c r="I61" s="144">
        <v>80</v>
      </c>
      <c r="J61" s="144">
        <v>29</v>
      </c>
      <c r="K61" s="144">
        <v>0.6</v>
      </c>
      <c r="L61" s="144">
        <v>2.1</v>
      </c>
      <c r="M61" s="144">
        <v>2.6</v>
      </c>
    </row>
    <row r="62" spans="2:13" ht="33" customHeight="1" thickBot="1" x14ac:dyDescent="0.3">
      <c r="B62" s="157" t="s">
        <v>174</v>
      </c>
      <c r="C62" s="96" t="s">
        <v>29</v>
      </c>
      <c r="D62" s="10">
        <v>45</v>
      </c>
      <c r="E62" s="10">
        <v>113.5</v>
      </c>
      <c r="F62" s="10">
        <v>16.5</v>
      </c>
      <c r="G62" s="10">
        <v>3.98</v>
      </c>
      <c r="H62" s="10">
        <v>13.76</v>
      </c>
      <c r="I62" s="10">
        <v>60</v>
      </c>
      <c r="J62" s="10">
        <v>168</v>
      </c>
      <c r="K62" s="10">
        <v>20.61</v>
      </c>
      <c r="L62" s="10">
        <v>7.2</v>
      </c>
      <c r="M62" s="10">
        <v>20.420000000000002</v>
      </c>
    </row>
    <row r="63" spans="2:13" ht="20.25" customHeight="1" thickBot="1" x14ac:dyDescent="0.3">
      <c r="B63" s="87" t="s">
        <v>175</v>
      </c>
      <c r="C63" s="47" t="s">
        <v>176</v>
      </c>
      <c r="D63" s="97">
        <v>80</v>
      </c>
      <c r="E63" s="97">
        <v>112</v>
      </c>
      <c r="F63" s="97">
        <v>2.6</v>
      </c>
      <c r="G63" s="97">
        <v>3.05</v>
      </c>
      <c r="H63" s="97">
        <v>18.68</v>
      </c>
      <c r="I63" s="97">
        <v>100</v>
      </c>
      <c r="J63" s="97">
        <v>129</v>
      </c>
      <c r="K63" s="97">
        <v>2.68</v>
      </c>
      <c r="L63" s="97">
        <v>3.01</v>
      </c>
      <c r="M63" s="97">
        <v>20.46</v>
      </c>
    </row>
    <row r="64" spans="2:13" ht="17.25" customHeight="1" thickBot="1" x14ac:dyDescent="0.3">
      <c r="B64" s="87" t="s">
        <v>161</v>
      </c>
      <c r="C64" s="47" t="s">
        <v>15</v>
      </c>
      <c r="D64" s="10">
        <v>30</v>
      </c>
      <c r="E64" s="10">
        <v>71</v>
      </c>
      <c r="F64" s="10">
        <v>2.1</v>
      </c>
      <c r="G64" s="10">
        <v>2.4</v>
      </c>
      <c r="H64" s="10">
        <v>9.9</v>
      </c>
      <c r="I64" s="10">
        <v>30</v>
      </c>
      <c r="J64" s="10">
        <v>71</v>
      </c>
      <c r="K64" s="10">
        <v>2.1</v>
      </c>
      <c r="L64" s="10">
        <v>2.4</v>
      </c>
      <c r="M64" s="10">
        <v>9.9</v>
      </c>
    </row>
    <row r="65" spans="2:13" ht="16.5" customHeight="1" thickBot="1" x14ac:dyDescent="0.3">
      <c r="B65" s="98" t="s">
        <v>177</v>
      </c>
      <c r="C65" s="81" t="s">
        <v>22</v>
      </c>
      <c r="D65" s="55">
        <v>150</v>
      </c>
      <c r="E65" s="55">
        <v>98.6</v>
      </c>
      <c r="F65" s="55">
        <v>5.43</v>
      </c>
      <c r="G65" s="55">
        <v>4.3499999999999996</v>
      </c>
      <c r="H65" s="55">
        <v>8.9700000000000006</v>
      </c>
      <c r="I65" s="55">
        <v>200</v>
      </c>
      <c r="J65" s="55">
        <v>112.48</v>
      </c>
      <c r="K65" s="55">
        <v>6.11</v>
      </c>
      <c r="L65" s="55">
        <v>5.5</v>
      </c>
      <c r="M65" s="55">
        <v>9.85</v>
      </c>
    </row>
    <row r="66" spans="2:13" ht="16.5" thickBot="1" x14ac:dyDescent="0.3">
      <c r="B66" s="87" t="s">
        <v>162</v>
      </c>
      <c r="C66" s="82" t="s">
        <v>24</v>
      </c>
      <c r="D66" s="83">
        <v>60</v>
      </c>
      <c r="E66" s="83">
        <v>47.3</v>
      </c>
      <c r="F66" s="83">
        <v>0.38</v>
      </c>
      <c r="G66" s="83">
        <v>0.38</v>
      </c>
      <c r="H66" s="83">
        <v>25.4</v>
      </c>
      <c r="I66" s="83">
        <v>80</v>
      </c>
      <c r="J66" s="83">
        <v>49.3</v>
      </c>
      <c r="K66" s="83">
        <v>0.39</v>
      </c>
      <c r="L66" s="83">
        <v>0.39</v>
      </c>
      <c r="M66" s="83">
        <v>28.5</v>
      </c>
    </row>
    <row r="67" spans="2:13" ht="16.5" thickBot="1" x14ac:dyDescent="0.3">
      <c r="B67" s="74" t="s">
        <v>162</v>
      </c>
      <c r="C67" s="84" t="s">
        <v>16</v>
      </c>
      <c r="D67" s="83">
        <v>60</v>
      </c>
      <c r="E67" s="83">
        <v>91</v>
      </c>
      <c r="F67" s="83">
        <v>1.05</v>
      </c>
      <c r="G67" s="83">
        <v>0.15</v>
      </c>
      <c r="H67" s="83">
        <v>19.7</v>
      </c>
      <c r="I67" s="83">
        <v>80</v>
      </c>
      <c r="J67" s="83">
        <v>93</v>
      </c>
      <c r="K67" s="83">
        <v>1.25</v>
      </c>
      <c r="L67" s="83">
        <v>0.18</v>
      </c>
      <c r="M67" s="83">
        <v>19.670000000000002</v>
      </c>
    </row>
    <row r="68" spans="2:13" ht="15.75" x14ac:dyDescent="0.25">
      <c r="B68" s="85" t="s">
        <v>162</v>
      </c>
      <c r="C68" s="54" t="s">
        <v>163</v>
      </c>
      <c r="D68" s="55">
        <v>60</v>
      </c>
      <c r="E68" s="55">
        <v>25.2</v>
      </c>
      <c r="F68" s="55">
        <v>0.24</v>
      </c>
      <c r="G68" s="55">
        <v>0.18</v>
      </c>
      <c r="H68" s="55">
        <v>6.06</v>
      </c>
      <c r="I68" s="55">
        <v>80</v>
      </c>
      <c r="J68" s="55">
        <v>33.6</v>
      </c>
      <c r="K68" s="55">
        <v>0.32</v>
      </c>
      <c r="L68" s="55">
        <v>0.24</v>
      </c>
      <c r="M68" s="55">
        <v>8.08</v>
      </c>
    </row>
    <row r="69" spans="2:13" ht="21" customHeight="1" x14ac:dyDescent="0.25">
      <c r="B69" s="86" t="s">
        <v>164</v>
      </c>
      <c r="C69" s="48" t="s">
        <v>20</v>
      </c>
      <c r="D69" s="32">
        <v>60</v>
      </c>
      <c r="E69" s="32">
        <v>30</v>
      </c>
      <c r="F69" s="32">
        <v>54</v>
      </c>
      <c r="G69" s="32">
        <v>0.12</v>
      </c>
      <c r="H69" s="32">
        <v>6.6</v>
      </c>
      <c r="I69" s="32">
        <v>80</v>
      </c>
      <c r="J69" s="32">
        <v>40</v>
      </c>
      <c r="K69" s="32">
        <v>0.54</v>
      </c>
      <c r="L69" s="32">
        <v>0.09</v>
      </c>
      <c r="M69" s="32">
        <v>8.8000000000000007</v>
      </c>
    </row>
    <row r="70" spans="2:13" ht="16.5" thickBot="1" x14ac:dyDescent="0.3">
      <c r="B70" s="87" t="s">
        <v>162</v>
      </c>
      <c r="C70" s="47" t="s">
        <v>165</v>
      </c>
      <c r="D70" s="10">
        <v>60</v>
      </c>
      <c r="E70" s="10">
        <v>28.8</v>
      </c>
      <c r="F70" s="10">
        <v>0.48</v>
      </c>
      <c r="G70" s="10">
        <v>0.2</v>
      </c>
      <c r="H70" s="10">
        <v>5.0999999999999996</v>
      </c>
      <c r="I70" s="10">
        <v>80</v>
      </c>
      <c r="J70" s="10">
        <v>38.4</v>
      </c>
      <c r="K70" s="10">
        <v>0.64</v>
      </c>
      <c r="L70" s="10">
        <v>0.26</v>
      </c>
      <c r="M70" s="10">
        <v>6.8</v>
      </c>
    </row>
    <row r="71" spans="2:13" ht="18" customHeight="1" thickBot="1" x14ac:dyDescent="0.3">
      <c r="B71" s="74"/>
      <c r="C71" s="88" t="s">
        <v>166</v>
      </c>
      <c r="D71" s="10"/>
      <c r="E71" s="89">
        <f>E61+E62+E63+E64+E65+E66</f>
        <v>463.40000000000003</v>
      </c>
      <c r="F71" s="89">
        <f t="shared" ref="F71:H71" si="8">F61+F62+F63+F64+F65+F66</f>
        <v>27.41</v>
      </c>
      <c r="G71" s="89">
        <f t="shared" si="8"/>
        <v>15.660000000000002</v>
      </c>
      <c r="H71" s="89">
        <f t="shared" si="8"/>
        <v>78.61</v>
      </c>
      <c r="I71" s="89"/>
      <c r="J71" s="89">
        <f>J61+J62+J63+J64+J65+J66</f>
        <v>558.78</v>
      </c>
      <c r="K71" s="89">
        <f t="shared" ref="K71:M71" si="9">K61+K62+K63+K64+K65+K66</f>
        <v>32.49</v>
      </c>
      <c r="L71" s="89">
        <f t="shared" si="9"/>
        <v>20.6</v>
      </c>
      <c r="M71" s="89">
        <f t="shared" si="9"/>
        <v>91.73</v>
      </c>
    </row>
    <row r="72" spans="2:13" ht="20.25" customHeight="1" thickBot="1" x14ac:dyDescent="0.3">
      <c r="B72" s="74"/>
      <c r="C72" s="88" t="s">
        <v>167</v>
      </c>
      <c r="D72" s="10"/>
      <c r="E72" s="89">
        <f>E61+E62+E63+E64+E67</f>
        <v>408.5</v>
      </c>
      <c r="F72" s="89">
        <f t="shared" ref="F72:H72" si="10">F61+F62+F63+F64+F67</f>
        <v>22.650000000000002</v>
      </c>
      <c r="G72" s="89">
        <f t="shared" si="10"/>
        <v>11.080000000000002</v>
      </c>
      <c r="H72" s="89">
        <f t="shared" si="10"/>
        <v>63.94</v>
      </c>
      <c r="I72" s="89"/>
      <c r="J72" s="89">
        <f>J61+J62+J63+J64+J65+J67</f>
        <v>602.48</v>
      </c>
      <c r="K72" s="89">
        <f t="shared" ref="K72:M72" si="11">K61+K62+K63+K64+K65+K67</f>
        <v>33.35</v>
      </c>
      <c r="L72" s="89">
        <f t="shared" si="11"/>
        <v>20.39</v>
      </c>
      <c r="M72" s="89">
        <f t="shared" si="11"/>
        <v>82.9</v>
      </c>
    </row>
    <row r="73" spans="2:13" ht="19.5" customHeight="1" thickBot="1" x14ac:dyDescent="0.3">
      <c r="B73" s="74"/>
      <c r="C73" s="88" t="s">
        <v>168</v>
      </c>
      <c r="D73" s="10"/>
      <c r="E73" s="89">
        <f>E61+E62+E63+E64+E68</f>
        <v>342.7</v>
      </c>
      <c r="F73" s="89">
        <f t="shared" ref="F73:H73" si="12">F61+F62+F63+F64+F68</f>
        <v>21.84</v>
      </c>
      <c r="G73" s="89">
        <f t="shared" si="12"/>
        <v>11.110000000000001</v>
      </c>
      <c r="H73" s="89">
        <f t="shared" si="12"/>
        <v>50.300000000000004</v>
      </c>
      <c r="I73" s="89"/>
      <c r="J73" s="89">
        <f>+J61+J62+J63+J64+J65+J68</f>
        <v>543.08000000000004</v>
      </c>
      <c r="K73" s="89">
        <f t="shared" ref="K73:M73" si="13">+K61+K62+K63+K64+K65+K68</f>
        <v>32.42</v>
      </c>
      <c r="L73" s="89">
        <f t="shared" si="13"/>
        <v>20.45</v>
      </c>
      <c r="M73" s="89">
        <f t="shared" si="13"/>
        <v>71.31</v>
      </c>
    </row>
    <row r="74" spans="2:13" ht="21.75" customHeight="1" thickBot="1" x14ac:dyDescent="0.3">
      <c r="B74" s="74"/>
      <c r="C74" s="88" t="s">
        <v>169</v>
      </c>
      <c r="D74" s="10"/>
      <c r="E74" s="89">
        <f>E61+E62+E63+E64+E65+E69</f>
        <v>446.1</v>
      </c>
      <c r="F74" s="89">
        <f t="shared" ref="F74:H74" si="14">F61+F62+F63+F64+F65+F69</f>
        <v>81.03</v>
      </c>
      <c r="G74" s="89">
        <f t="shared" si="14"/>
        <v>15.4</v>
      </c>
      <c r="H74" s="89">
        <f t="shared" si="14"/>
        <v>59.81</v>
      </c>
      <c r="I74" s="89"/>
      <c r="J74" s="89">
        <f>J61+J62+J63+J64+J65+J69</f>
        <v>549.48</v>
      </c>
      <c r="K74" s="89">
        <f t="shared" ref="K74:M74" si="15">K61+K62+K63+K64+K65+K69</f>
        <v>32.64</v>
      </c>
      <c r="L74" s="89">
        <f t="shared" si="15"/>
        <v>20.3</v>
      </c>
      <c r="M74" s="89">
        <f t="shared" si="15"/>
        <v>72.03</v>
      </c>
    </row>
    <row r="75" spans="2:13" ht="15.75" x14ac:dyDescent="0.25">
      <c r="B75" s="105"/>
      <c r="C75" s="131" t="s">
        <v>170</v>
      </c>
      <c r="D75" s="132"/>
      <c r="E75" s="132">
        <f>E61+E62+E63+E64+E65+E70</f>
        <v>444.90000000000003</v>
      </c>
      <c r="F75" s="132">
        <f t="shared" ref="F75:H75" si="16">F61+F62+F63+F64+F65+F70</f>
        <v>27.51</v>
      </c>
      <c r="G75" s="132">
        <f t="shared" si="16"/>
        <v>15.48</v>
      </c>
      <c r="H75" s="132">
        <f t="shared" si="16"/>
        <v>58.31</v>
      </c>
      <c r="I75" s="132"/>
      <c r="J75" s="132">
        <f>J61+J62+J63+J64+J65+J70</f>
        <v>547.88</v>
      </c>
      <c r="K75" s="132">
        <f t="shared" ref="K75:M75" si="17">K61+K62+K63+K64+K65+K70</f>
        <v>32.74</v>
      </c>
      <c r="L75" s="132">
        <f t="shared" si="17"/>
        <v>20.470000000000002</v>
      </c>
      <c r="M75" s="132">
        <f t="shared" si="17"/>
        <v>70.03</v>
      </c>
    </row>
    <row r="76" spans="2:13" ht="15.75" x14ac:dyDescent="0.25">
      <c r="B76" s="192" t="s">
        <v>45</v>
      </c>
      <c r="C76" s="193"/>
      <c r="D76" s="193"/>
      <c r="E76" s="193"/>
      <c r="F76" s="193"/>
      <c r="G76" s="193"/>
      <c r="H76" s="193"/>
      <c r="I76" s="193"/>
      <c r="J76" s="193"/>
      <c r="K76" s="193"/>
      <c r="L76" s="193"/>
      <c r="M76" s="194"/>
    </row>
    <row r="77" spans="2:13" ht="30" x14ac:dyDescent="0.25">
      <c r="B77" s="25" t="s">
        <v>83</v>
      </c>
      <c r="C77" s="2" t="s">
        <v>84</v>
      </c>
      <c r="D77" s="38">
        <v>180</v>
      </c>
      <c r="E77" s="38">
        <f>J77/2*1.8</f>
        <v>81</v>
      </c>
      <c r="F77" s="38">
        <f t="shared" ref="F77:H77" si="18">K77/2*1.8</f>
        <v>1.9800000000000002</v>
      </c>
      <c r="G77" s="41">
        <f t="shared" si="18"/>
        <v>2.2230000000000003</v>
      </c>
      <c r="H77" s="41">
        <f t="shared" si="18"/>
        <v>13.482000000000001</v>
      </c>
      <c r="I77" s="3">
        <v>200</v>
      </c>
      <c r="J77" s="1">
        <v>90</v>
      </c>
      <c r="K77" s="1">
        <v>2.2000000000000002</v>
      </c>
      <c r="L77" s="1">
        <v>2.4700000000000002</v>
      </c>
      <c r="M77" s="1">
        <v>14.98</v>
      </c>
    </row>
    <row r="78" spans="2:13" ht="30" x14ac:dyDescent="0.25">
      <c r="B78" s="169" t="s">
        <v>239</v>
      </c>
      <c r="C78" s="164" t="s">
        <v>240</v>
      </c>
      <c r="D78" s="165">
        <v>60</v>
      </c>
      <c r="E78" s="165">
        <v>35.4</v>
      </c>
      <c r="F78" s="165">
        <v>0.7</v>
      </c>
      <c r="G78" s="165">
        <v>1.89</v>
      </c>
      <c r="H78" s="165">
        <v>4.0599999999999996</v>
      </c>
      <c r="I78" s="165">
        <v>80</v>
      </c>
      <c r="J78" s="165">
        <v>47.2</v>
      </c>
      <c r="K78" s="165">
        <v>0.93</v>
      </c>
      <c r="L78" s="165">
        <v>2.52</v>
      </c>
      <c r="M78" s="165">
        <v>5.42</v>
      </c>
    </row>
    <row r="79" spans="2:13" ht="30" x14ac:dyDescent="0.25">
      <c r="B79" s="25" t="s">
        <v>85</v>
      </c>
      <c r="C79" s="121" t="s">
        <v>86</v>
      </c>
      <c r="D79" s="119">
        <v>1</v>
      </c>
      <c r="E79" s="120">
        <v>62.8</v>
      </c>
      <c r="F79" s="120">
        <v>5.08</v>
      </c>
      <c r="G79" s="120">
        <v>4.5999999999999996</v>
      </c>
      <c r="H79" s="120">
        <v>0.28000000000000003</v>
      </c>
      <c r="I79" s="119">
        <v>1</v>
      </c>
      <c r="J79" s="120">
        <v>62.8</v>
      </c>
      <c r="K79" s="120">
        <v>5.08</v>
      </c>
      <c r="L79" s="120">
        <v>4.5999999999999996</v>
      </c>
      <c r="M79" s="120">
        <v>0.28000000000000003</v>
      </c>
    </row>
    <row r="80" spans="2:13" ht="30" x14ac:dyDescent="0.25">
      <c r="B80" s="25" t="s">
        <v>71</v>
      </c>
      <c r="C80" s="2" t="s">
        <v>148</v>
      </c>
      <c r="D80" s="3">
        <v>100</v>
      </c>
      <c r="E80" s="1">
        <f>J80/3*2</f>
        <v>140</v>
      </c>
      <c r="F80" s="1">
        <f t="shared" ref="F80:H80" si="19">K80/3*2</f>
        <v>10.013333333333334</v>
      </c>
      <c r="G80" s="1">
        <f t="shared" si="19"/>
        <v>7.9866666666666672</v>
      </c>
      <c r="H80" s="1">
        <f t="shared" si="19"/>
        <v>10.326666666666666</v>
      </c>
      <c r="I80" s="3">
        <v>120</v>
      </c>
      <c r="J80" s="1">
        <v>210</v>
      </c>
      <c r="K80" s="1">
        <v>15.02</v>
      </c>
      <c r="L80" s="1">
        <v>11.98</v>
      </c>
      <c r="M80" s="1">
        <v>15.49</v>
      </c>
    </row>
    <row r="81" spans="2:13" x14ac:dyDescent="0.25">
      <c r="B81" s="25" t="s">
        <v>72</v>
      </c>
      <c r="C81" s="2" t="s">
        <v>15</v>
      </c>
      <c r="D81" s="3">
        <v>30</v>
      </c>
      <c r="E81" s="1">
        <v>71</v>
      </c>
      <c r="F81" s="1">
        <v>2.1</v>
      </c>
      <c r="G81" s="1">
        <v>2.4</v>
      </c>
      <c r="H81" s="1">
        <v>9.9</v>
      </c>
      <c r="I81" s="3">
        <v>30</v>
      </c>
      <c r="J81" s="1">
        <v>71</v>
      </c>
      <c r="K81" s="1">
        <v>2.1</v>
      </c>
      <c r="L81" s="1">
        <v>2.4</v>
      </c>
      <c r="M81" s="1">
        <v>9.9</v>
      </c>
    </row>
    <row r="82" spans="2:13" x14ac:dyDescent="0.25">
      <c r="B82" s="25" t="s">
        <v>72</v>
      </c>
      <c r="C82" s="2" t="s">
        <v>33</v>
      </c>
      <c r="D82" s="3">
        <v>120</v>
      </c>
      <c r="E82" s="1">
        <v>53.699999999999996</v>
      </c>
      <c r="F82" s="1">
        <v>0.28799999999999998</v>
      </c>
      <c r="G82" s="1">
        <v>0.54</v>
      </c>
      <c r="H82" s="1">
        <v>17.34</v>
      </c>
      <c r="I82" s="3">
        <v>180</v>
      </c>
      <c r="J82" s="1">
        <v>89.5</v>
      </c>
      <c r="K82" s="1">
        <v>0.48</v>
      </c>
      <c r="L82" s="1">
        <v>0.9</v>
      </c>
      <c r="M82" s="1">
        <v>28.9</v>
      </c>
    </row>
    <row r="83" spans="2:13" x14ac:dyDescent="0.25">
      <c r="B83" s="118"/>
      <c r="C83" s="116"/>
      <c r="D83" s="116"/>
      <c r="E83" s="116">
        <f t="shared" ref="E83:H83" si="20">SUM(E77:E82)</f>
        <v>443.9</v>
      </c>
      <c r="F83" s="11">
        <f t="shared" si="20"/>
        <v>20.161333333333335</v>
      </c>
      <c r="G83" s="11">
        <f t="shared" si="20"/>
        <v>19.639666666666667</v>
      </c>
      <c r="H83" s="11">
        <f t="shared" si="20"/>
        <v>55.388666666666666</v>
      </c>
      <c r="I83" s="116"/>
      <c r="J83" s="116">
        <f>SUM(J77:J82)</f>
        <v>570.5</v>
      </c>
      <c r="K83" s="116">
        <f>SUM(K77:K82)</f>
        <v>25.810000000000002</v>
      </c>
      <c r="L83" s="116">
        <f>SUM(L77:L82)</f>
        <v>24.869999999999997</v>
      </c>
      <c r="M83" s="116">
        <f>SUM(M77:M82)</f>
        <v>74.97</v>
      </c>
    </row>
    <row r="84" spans="2:13" x14ac:dyDescent="0.25">
      <c r="B84" s="224" t="s">
        <v>55</v>
      </c>
      <c r="C84" s="225"/>
      <c r="D84" s="225"/>
      <c r="E84" s="225"/>
      <c r="F84" s="225"/>
      <c r="G84" s="225"/>
      <c r="H84" s="225"/>
      <c r="I84" s="225"/>
      <c r="J84" s="225"/>
      <c r="K84" s="225"/>
      <c r="L84" s="225"/>
      <c r="M84" s="226"/>
    </row>
    <row r="85" spans="2:13" x14ac:dyDescent="0.25">
      <c r="B85" s="201" t="s">
        <v>44</v>
      </c>
      <c r="C85" s="201"/>
      <c r="D85" s="201"/>
      <c r="E85" s="201"/>
      <c r="F85" s="201"/>
      <c r="G85" s="201"/>
      <c r="H85" s="201"/>
      <c r="I85" s="201"/>
      <c r="J85" s="201"/>
      <c r="K85" s="201"/>
      <c r="L85" s="201"/>
      <c r="M85" s="201"/>
    </row>
    <row r="86" spans="2:13" ht="37.5" customHeight="1" x14ac:dyDescent="0.25">
      <c r="B86" s="170">
        <v>8</v>
      </c>
      <c r="C86" s="167" t="s">
        <v>241</v>
      </c>
      <c r="D86" s="168">
        <v>60</v>
      </c>
      <c r="E86" s="168">
        <v>57.6</v>
      </c>
      <c r="F86" s="168">
        <v>1.35</v>
      </c>
      <c r="G86" s="168">
        <v>2.0699999999999998</v>
      </c>
      <c r="H86" s="168">
        <v>4.17</v>
      </c>
      <c r="I86" s="168">
        <v>80</v>
      </c>
      <c r="J86" s="168">
        <v>76.8</v>
      </c>
      <c r="K86" s="168">
        <v>1.8</v>
      </c>
      <c r="L86" s="168">
        <v>5.56</v>
      </c>
      <c r="M86" s="168">
        <v>4.87</v>
      </c>
    </row>
    <row r="87" spans="2:13" ht="21.75" customHeight="1" thickBot="1" x14ac:dyDescent="0.3">
      <c r="B87" s="99" t="s">
        <v>73</v>
      </c>
      <c r="C87" s="47" t="s">
        <v>34</v>
      </c>
      <c r="D87" s="10">
        <v>70</v>
      </c>
      <c r="E87" s="10">
        <v>128</v>
      </c>
      <c r="F87" s="10">
        <v>12.11</v>
      </c>
      <c r="G87" s="10">
        <v>2.59</v>
      </c>
      <c r="H87" s="10">
        <v>13.45</v>
      </c>
      <c r="I87" s="10">
        <v>105</v>
      </c>
      <c r="J87" s="10">
        <v>192</v>
      </c>
      <c r="K87" s="10">
        <v>18.170000000000002</v>
      </c>
      <c r="L87" s="10">
        <v>3.89</v>
      </c>
      <c r="M87" s="10">
        <v>20.18</v>
      </c>
    </row>
    <row r="88" spans="2:13" ht="24" customHeight="1" thickBot="1" x14ac:dyDescent="0.3">
      <c r="B88" s="87" t="s">
        <v>178</v>
      </c>
      <c r="C88" s="47" t="s">
        <v>27</v>
      </c>
      <c r="D88" s="10">
        <v>80</v>
      </c>
      <c r="E88" s="10">
        <v>100.8</v>
      </c>
      <c r="F88" s="10">
        <v>2.9</v>
      </c>
      <c r="G88" s="10">
        <v>0.21</v>
      </c>
      <c r="H88" s="10">
        <v>21.23</v>
      </c>
      <c r="I88" s="10">
        <v>100</v>
      </c>
      <c r="J88" s="10">
        <v>126</v>
      </c>
      <c r="K88" s="10">
        <v>3.66</v>
      </c>
      <c r="L88" s="10">
        <v>0.43</v>
      </c>
      <c r="M88" s="10">
        <v>26.54</v>
      </c>
    </row>
    <row r="89" spans="2:13" ht="24" customHeight="1" thickBot="1" x14ac:dyDescent="0.3">
      <c r="B89" s="87" t="s">
        <v>161</v>
      </c>
      <c r="C89" s="47" t="s">
        <v>15</v>
      </c>
      <c r="D89" s="10">
        <v>30</v>
      </c>
      <c r="E89" s="10">
        <v>71</v>
      </c>
      <c r="F89" s="10">
        <v>2.1</v>
      </c>
      <c r="G89" s="10">
        <v>2.4</v>
      </c>
      <c r="H89" s="10">
        <v>9.9</v>
      </c>
      <c r="I89" s="10">
        <v>30</v>
      </c>
      <c r="J89" s="10">
        <v>71</v>
      </c>
      <c r="K89" s="10">
        <v>2.1</v>
      </c>
      <c r="L89" s="10">
        <v>2.4</v>
      </c>
      <c r="M89" s="10">
        <v>9.9</v>
      </c>
    </row>
    <row r="90" spans="2:13" ht="22.5" customHeight="1" thickBot="1" x14ac:dyDescent="0.3">
      <c r="B90" s="87" t="s">
        <v>161</v>
      </c>
      <c r="C90" s="47" t="s">
        <v>179</v>
      </c>
      <c r="D90" s="10">
        <v>15</v>
      </c>
      <c r="E90" s="10">
        <v>70.599999999999994</v>
      </c>
      <c r="F90" s="10">
        <v>4.5999999999999996</v>
      </c>
      <c r="G90" s="10">
        <v>2.2000000000000002</v>
      </c>
      <c r="H90" s="10">
        <v>3.6</v>
      </c>
      <c r="I90" s="10">
        <v>15</v>
      </c>
      <c r="J90" s="10">
        <v>70.599999999999994</v>
      </c>
      <c r="K90" s="10">
        <v>4.5999999999999996</v>
      </c>
      <c r="L90" s="10">
        <v>2.2000000000000002</v>
      </c>
      <c r="M90" s="10">
        <v>3.6</v>
      </c>
    </row>
    <row r="91" spans="2:13" ht="21.75" customHeight="1" thickBot="1" x14ac:dyDescent="0.3">
      <c r="B91" s="98" t="s">
        <v>180</v>
      </c>
      <c r="C91" s="81" t="s">
        <v>181</v>
      </c>
      <c r="D91" s="55">
        <v>150</v>
      </c>
      <c r="E91" s="55">
        <v>96.5</v>
      </c>
      <c r="F91" s="55">
        <v>0.12</v>
      </c>
      <c r="G91" s="55">
        <v>0.3</v>
      </c>
      <c r="H91" s="55">
        <v>20.87</v>
      </c>
      <c r="I91" s="55">
        <v>200</v>
      </c>
      <c r="J91" s="55">
        <v>107.7</v>
      </c>
      <c r="K91" s="55">
        <v>0.3</v>
      </c>
      <c r="L91" s="55">
        <v>0.9</v>
      </c>
      <c r="M91" s="55">
        <v>24.9</v>
      </c>
    </row>
    <row r="92" spans="2:13" ht="16.5" thickBot="1" x14ac:dyDescent="0.3">
      <c r="B92" s="87" t="s">
        <v>162</v>
      </c>
      <c r="C92" s="82" t="s">
        <v>24</v>
      </c>
      <c r="D92" s="83">
        <v>60</v>
      </c>
      <c r="E92" s="83">
        <v>47.3</v>
      </c>
      <c r="F92" s="83">
        <v>0.38</v>
      </c>
      <c r="G92" s="83">
        <v>0.38</v>
      </c>
      <c r="H92" s="83">
        <v>25.4</v>
      </c>
      <c r="I92" s="83">
        <v>80</v>
      </c>
      <c r="J92" s="83">
        <v>49.3</v>
      </c>
      <c r="K92" s="83">
        <v>0.39</v>
      </c>
      <c r="L92" s="83">
        <v>0.39</v>
      </c>
      <c r="M92" s="83">
        <v>28.5</v>
      </c>
    </row>
    <row r="93" spans="2:13" ht="16.5" thickBot="1" x14ac:dyDescent="0.3">
      <c r="B93" s="74" t="s">
        <v>162</v>
      </c>
      <c r="C93" s="84" t="s">
        <v>16</v>
      </c>
      <c r="D93" s="83">
        <v>60</v>
      </c>
      <c r="E93" s="83">
        <v>91</v>
      </c>
      <c r="F93" s="83">
        <v>1.05</v>
      </c>
      <c r="G93" s="83">
        <v>0.15</v>
      </c>
      <c r="H93" s="83">
        <v>19.7</v>
      </c>
      <c r="I93" s="83">
        <v>80</v>
      </c>
      <c r="J93" s="83">
        <v>93</v>
      </c>
      <c r="K93" s="83">
        <v>1.25</v>
      </c>
      <c r="L93" s="83">
        <v>0.18</v>
      </c>
      <c r="M93" s="83">
        <v>19.670000000000002</v>
      </c>
    </row>
    <row r="94" spans="2:13" ht="15.75" x14ac:dyDescent="0.25">
      <c r="B94" s="85" t="s">
        <v>162</v>
      </c>
      <c r="C94" s="54" t="s">
        <v>163</v>
      </c>
      <c r="D94" s="55">
        <v>60</v>
      </c>
      <c r="E94" s="55">
        <v>25.2</v>
      </c>
      <c r="F94" s="55">
        <v>0.24</v>
      </c>
      <c r="G94" s="55">
        <v>0.18</v>
      </c>
      <c r="H94" s="55">
        <v>6.06</v>
      </c>
      <c r="I94" s="55">
        <v>80</v>
      </c>
      <c r="J94" s="55">
        <v>33.6</v>
      </c>
      <c r="K94" s="55">
        <v>0.32</v>
      </c>
      <c r="L94" s="55">
        <v>0.24</v>
      </c>
      <c r="M94" s="55">
        <v>8.08</v>
      </c>
    </row>
    <row r="95" spans="2:13" ht="21" customHeight="1" x14ac:dyDescent="0.25">
      <c r="B95" s="86" t="s">
        <v>164</v>
      </c>
      <c r="C95" s="48" t="s">
        <v>20</v>
      </c>
      <c r="D95" s="32">
        <v>60</v>
      </c>
      <c r="E95" s="32">
        <v>30</v>
      </c>
      <c r="F95" s="32">
        <v>54</v>
      </c>
      <c r="G95" s="32">
        <v>0.12</v>
      </c>
      <c r="H95" s="32">
        <v>6.6</v>
      </c>
      <c r="I95" s="32">
        <v>80</v>
      </c>
      <c r="J95" s="32">
        <v>40</v>
      </c>
      <c r="K95" s="32">
        <v>0.54</v>
      </c>
      <c r="L95" s="32">
        <v>0.09</v>
      </c>
      <c r="M95" s="32">
        <v>8.8000000000000007</v>
      </c>
    </row>
    <row r="96" spans="2:13" ht="16.5" thickBot="1" x14ac:dyDescent="0.3">
      <c r="B96" s="87" t="s">
        <v>162</v>
      </c>
      <c r="C96" s="47" t="s">
        <v>165</v>
      </c>
      <c r="D96" s="10">
        <v>60</v>
      </c>
      <c r="E96" s="10">
        <v>28.8</v>
      </c>
      <c r="F96" s="10">
        <v>0.48</v>
      </c>
      <c r="G96" s="10">
        <v>0.2</v>
      </c>
      <c r="H96" s="10">
        <v>5.0999999999999996</v>
      </c>
      <c r="I96" s="10">
        <v>80</v>
      </c>
      <c r="J96" s="10">
        <v>38.4</v>
      </c>
      <c r="K96" s="10">
        <v>0.64</v>
      </c>
      <c r="L96" s="10">
        <v>0.26</v>
      </c>
      <c r="M96" s="10">
        <v>6.8</v>
      </c>
    </row>
    <row r="97" spans="2:13" ht="16.5" customHeight="1" thickBot="1" x14ac:dyDescent="0.3">
      <c r="B97" s="74"/>
      <c r="C97" s="88" t="s">
        <v>166</v>
      </c>
      <c r="D97" s="10"/>
      <c r="E97" s="89">
        <f>E87+E88+E89+E90+E91+E92</f>
        <v>514.19999999999993</v>
      </c>
      <c r="F97" s="89">
        <f>F87+F88+F89+F90+F91+F92</f>
        <v>22.21</v>
      </c>
      <c r="G97" s="89">
        <f>G87+G88+G89+G90+G91+G92</f>
        <v>8.08</v>
      </c>
      <c r="H97" s="89">
        <f>H87+H88+H89+H90+H91+H92</f>
        <v>94.449999999999989</v>
      </c>
      <c r="I97" s="89"/>
      <c r="J97" s="89">
        <f>J87+J88+J89+J90+J91+J92</f>
        <v>616.6</v>
      </c>
      <c r="K97" s="89">
        <f>K87+K88+K89+K90+K91+K92</f>
        <v>29.220000000000002</v>
      </c>
      <c r="L97" s="89">
        <f>L87+L88+L89+L90+L91+L92</f>
        <v>10.210000000000003</v>
      </c>
      <c r="M97" s="89">
        <f>M87+M88+M89+M90+M91+M92</f>
        <v>113.62</v>
      </c>
    </row>
    <row r="98" spans="2:13" ht="21.75" customHeight="1" thickBot="1" x14ac:dyDescent="0.3">
      <c r="B98" s="74"/>
      <c r="C98" s="88" t="s">
        <v>167</v>
      </c>
      <c r="D98" s="10"/>
      <c r="E98" s="89">
        <f>E87+E88+E89+E90+E93</f>
        <v>461.4</v>
      </c>
      <c r="F98" s="89">
        <f>F87+F88+F89+F90+F93</f>
        <v>22.76</v>
      </c>
      <c r="G98" s="89">
        <f>G87+G88+G89+G90+G93</f>
        <v>7.55</v>
      </c>
      <c r="H98" s="89">
        <f>H87+H88+H89+H90+H93</f>
        <v>67.88</v>
      </c>
      <c r="I98" s="89"/>
      <c r="J98" s="89">
        <f>J87+J88+J89+J90+J91+J93</f>
        <v>660.30000000000007</v>
      </c>
      <c r="K98" s="89">
        <f>K87+K88+K89+K90+K91+K93</f>
        <v>30.080000000000002</v>
      </c>
      <c r="L98" s="89">
        <f>L87+L88+L89+L90+L91+L93</f>
        <v>10.000000000000002</v>
      </c>
      <c r="M98" s="89">
        <f>M87+M88+M89+M90+M91+M93</f>
        <v>104.79</v>
      </c>
    </row>
    <row r="99" spans="2:13" ht="19.5" customHeight="1" thickBot="1" x14ac:dyDescent="0.3">
      <c r="B99" s="74"/>
      <c r="C99" s="88" t="s">
        <v>168</v>
      </c>
      <c r="D99" s="10"/>
      <c r="E99" s="89">
        <f>E87+E88+E89+E90+E94</f>
        <v>395.59999999999997</v>
      </c>
      <c r="F99" s="89">
        <f>F87+F88+F89+F90+F94</f>
        <v>21.95</v>
      </c>
      <c r="G99" s="89">
        <f>G87+G88+G89+G90+G94</f>
        <v>7.5799999999999992</v>
      </c>
      <c r="H99" s="89">
        <f>H87+H88+H89+H90+H94</f>
        <v>54.24</v>
      </c>
      <c r="I99" s="89"/>
      <c r="J99" s="89">
        <f>+J87+J88+J89+J90+J91+J94</f>
        <v>600.90000000000009</v>
      </c>
      <c r="K99" s="89">
        <f>+K87+K88+K89+K90+K91+K94</f>
        <v>29.150000000000002</v>
      </c>
      <c r="L99" s="89">
        <f>+L87+L88+L89+L90+L91+L94</f>
        <v>10.060000000000002</v>
      </c>
      <c r="M99" s="89">
        <f>+M87+M88+M89+M90+M91+M94</f>
        <v>93.2</v>
      </c>
    </row>
    <row r="100" spans="2:13" ht="21" customHeight="1" thickBot="1" x14ac:dyDescent="0.3">
      <c r="B100" s="74"/>
      <c r="C100" s="88" t="s">
        <v>169</v>
      </c>
      <c r="D100" s="10"/>
      <c r="E100" s="89">
        <f>E87+E88+E89+E90+E91+E95</f>
        <v>496.9</v>
      </c>
      <c r="F100" s="89">
        <f>F87+F88+F89+F90+F91+F95</f>
        <v>75.83</v>
      </c>
      <c r="G100" s="89">
        <f>G87+G88+G89+G90+G91+G95</f>
        <v>7.8199999999999994</v>
      </c>
      <c r="H100" s="89">
        <f>H87+H88+H89+H90+H91+H95</f>
        <v>75.649999999999991</v>
      </c>
      <c r="I100" s="89"/>
      <c r="J100" s="89">
        <f>J87+J88+J89+J90+J91+J95</f>
        <v>607.30000000000007</v>
      </c>
      <c r="K100" s="89">
        <f>K87+K88+K89+K90+K91+K95</f>
        <v>29.37</v>
      </c>
      <c r="L100" s="89">
        <f>L87+L88+L89+L90+L91+L95</f>
        <v>9.9100000000000019</v>
      </c>
      <c r="M100" s="89">
        <f>M87+M88+M89+M90+M91+M95</f>
        <v>93.92</v>
      </c>
    </row>
    <row r="101" spans="2:13" ht="15.75" x14ac:dyDescent="0.25">
      <c r="B101" s="105"/>
      <c r="C101" s="131" t="s">
        <v>170</v>
      </c>
      <c r="D101" s="132"/>
      <c r="E101" s="132">
        <f>E87+E88+E89+E90+E91+E96</f>
        <v>495.7</v>
      </c>
      <c r="F101" s="132">
        <f>F87+F88+F89+F90+F91+F96</f>
        <v>22.310000000000002</v>
      </c>
      <c r="G101" s="132">
        <f>G87+G88+G89+G90+G91+G96</f>
        <v>7.8999999999999995</v>
      </c>
      <c r="H101" s="132">
        <f>H87+H88+H89+H90+H91+H96</f>
        <v>74.149999999999991</v>
      </c>
      <c r="I101" s="132"/>
      <c r="J101" s="132">
        <f>J87+J88+J89+J90+J91+J96</f>
        <v>605.70000000000005</v>
      </c>
      <c r="K101" s="132">
        <f>K87+K88+K89+K90+K91+K96</f>
        <v>29.470000000000002</v>
      </c>
      <c r="L101" s="132">
        <f>L87+L88+L89+L90+L91+L96</f>
        <v>10.080000000000002</v>
      </c>
      <c r="M101" s="132">
        <f>M87+M88+M89+M90+M91+M96</f>
        <v>91.92</v>
      </c>
    </row>
    <row r="102" spans="2:13" ht="15.75" x14ac:dyDescent="0.25">
      <c r="B102" s="192" t="s">
        <v>45</v>
      </c>
      <c r="C102" s="193"/>
      <c r="D102" s="193"/>
      <c r="E102" s="193"/>
      <c r="F102" s="193"/>
      <c r="G102" s="193"/>
      <c r="H102" s="193"/>
      <c r="I102" s="193"/>
      <c r="J102" s="193"/>
      <c r="K102" s="193"/>
      <c r="L102" s="193"/>
      <c r="M102" s="194"/>
    </row>
    <row r="103" spans="2:13" ht="15.75" thickBot="1" x14ac:dyDescent="0.3">
      <c r="B103" s="42" t="s">
        <v>90</v>
      </c>
      <c r="C103" s="12" t="s">
        <v>89</v>
      </c>
      <c r="D103" s="10">
        <v>180</v>
      </c>
      <c r="E103" s="10">
        <f>J103/2*1.8</f>
        <v>121.5</v>
      </c>
      <c r="F103" s="36">
        <f t="shared" ref="F103:H103" si="21">K103/2*1.8</f>
        <v>2.1059999999999999</v>
      </c>
      <c r="G103" s="36">
        <f t="shared" si="21"/>
        <v>4.383</v>
      </c>
      <c r="H103" s="36">
        <f t="shared" si="21"/>
        <v>19.458000000000002</v>
      </c>
      <c r="I103" s="127">
        <v>200</v>
      </c>
      <c r="J103" s="129">
        <v>135</v>
      </c>
      <c r="K103" s="129">
        <v>2.34</v>
      </c>
      <c r="L103" s="129">
        <v>4.87</v>
      </c>
      <c r="M103" s="129">
        <v>21.62</v>
      </c>
    </row>
    <row r="104" spans="2:13" x14ac:dyDescent="0.25">
      <c r="B104" s="25" t="s">
        <v>242</v>
      </c>
      <c r="C104" s="125" t="s">
        <v>243</v>
      </c>
      <c r="D104" s="127">
        <v>60</v>
      </c>
      <c r="E104" s="129">
        <v>39</v>
      </c>
      <c r="F104" s="129">
        <v>2.02</v>
      </c>
      <c r="G104" s="129">
        <v>2.6</v>
      </c>
      <c r="H104" s="129">
        <v>2.08</v>
      </c>
      <c r="I104" s="127">
        <v>80</v>
      </c>
      <c r="J104" s="129">
        <v>52</v>
      </c>
      <c r="K104" s="129">
        <v>2.69</v>
      </c>
      <c r="L104" s="129">
        <v>3.45</v>
      </c>
      <c r="M104" s="129">
        <v>2.78</v>
      </c>
    </row>
    <row r="105" spans="2:13" ht="15.75" thickBot="1" x14ac:dyDescent="0.3">
      <c r="B105" s="25" t="s">
        <v>91</v>
      </c>
      <c r="C105" s="9" t="s">
        <v>140</v>
      </c>
      <c r="D105" s="10">
        <v>45</v>
      </c>
      <c r="E105" s="10">
        <f>J105*0.45</f>
        <v>48.6</v>
      </c>
      <c r="F105" s="36">
        <f t="shared" ref="F105:H105" si="22">K105*0.45</f>
        <v>5.1840000000000002</v>
      </c>
      <c r="G105" s="36">
        <v>2.1</v>
      </c>
      <c r="H105" s="36">
        <f t="shared" si="22"/>
        <v>0.20250000000000001</v>
      </c>
      <c r="I105" s="3">
        <v>60</v>
      </c>
      <c r="J105" s="1">
        <v>108</v>
      </c>
      <c r="K105" s="1">
        <v>11.52</v>
      </c>
      <c r="L105" s="1">
        <v>6.6</v>
      </c>
      <c r="M105" s="1">
        <v>0.45</v>
      </c>
    </row>
    <row r="106" spans="2:13" ht="30.75" thickBot="1" x14ac:dyDescent="0.3">
      <c r="B106" s="25" t="s">
        <v>92</v>
      </c>
      <c r="C106" s="9" t="s">
        <v>54</v>
      </c>
      <c r="D106" s="10">
        <v>80</v>
      </c>
      <c r="E106" s="10">
        <v>107.2</v>
      </c>
      <c r="F106" s="10">
        <v>2</v>
      </c>
      <c r="G106" s="10">
        <v>1.76</v>
      </c>
      <c r="H106" s="10">
        <v>24.57</v>
      </c>
      <c r="I106" s="3">
        <v>100</v>
      </c>
      <c r="J106" s="1">
        <f>E106/6*5</f>
        <v>89.333333333333343</v>
      </c>
      <c r="K106" s="1">
        <f t="shared" ref="K106:M106" si="23">F106/6*5</f>
        <v>1.6666666666666665</v>
      </c>
      <c r="L106" s="1">
        <f t="shared" si="23"/>
        <v>1.4666666666666668</v>
      </c>
      <c r="M106" s="1">
        <f t="shared" si="23"/>
        <v>20.474999999999998</v>
      </c>
    </row>
    <row r="107" spans="2:13" ht="16.5" thickBot="1" x14ac:dyDescent="0.3">
      <c r="B107" s="28" t="s">
        <v>109</v>
      </c>
      <c r="C107" s="9" t="s">
        <v>61</v>
      </c>
      <c r="D107" s="10">
        <v>150</v>
      </c>
      <c r="E107" s="10">
        <v>111</v>
      </c>
      <c r="F107" s="10">
        <v>0.45</v>
      </c>
      <c r="G107" s="10">
        <v>0</v>
      </c>
      <c r="H107" s="10">
        <v>22.4</v>
      </c>
      <c r="I107" s="1">
        <v>180</v>
      </c>
      <c r="J107" s="1">
        <v>113</v>
      </c>
      <c r="K107" s="1">
        <v>0.5</v>
      </c>
      <c r="L107" s="1">
        <v>0</v>
      </c>
      <c r="M107" s="1">
        <v>24.1</v>
      </c>
    </row>
    <row r="108" spans="2:13" x14ac:dyDescent="0.25">
      <c r="B108" s="135" t="s">
        <v>72</v>
      </c>
      <c r="C108" s="54" t="s">
        <v>15</v>
      </c>
      <c r="D108" s="55">
        <v>30</v>
      </c>
      <c r="E108" s="55">
        <v>71</v>
      </c>
      <c r="F108" s="55">
        <v>2.1</v>
      </c>
      <c r="G108" s="55">
        <v>2.4</v>
      </c>
      <c r="H108" s="55">
        <v>9.9</v>
      </c>
      <c r="I108" s="126">
        <v>30</v>
      </c>
      <c r="J108" s="128">
        <v>71</v>
      </c>
      <c r="K108" s="128">
        <v>2.1</v>
      </c>
      <c r="L108" s="128">
        <v>2.4</v>
      </c>
      <c r="M108" s="128">
        <v>9.9</v>
      </c>
    </row>
    <row r="109" spans="2:13" ht="15.75" x14ac:dyDescent="0.25">
      <c r="B109" s="28"/>
      <c r="C109" s="8" t="s">
        <v>17</v>
      </c>
      <c r="D109" s="8"/>
      <c r="E109" s="43">
        <f t="shared" ref="E109:M109" si="24">SUM(E103:E108)</f>
        <v>498.3</v>
      </c>
      <c r="F109" s="43">
        <f t="shared" si="24"/>
        <v>13.859999999999998</v>
      </c>
      <c r="G109" s="43">
        <f t="shared" si="24"/>
        <v>13.243</v>
      </c>
      <c r="H109" s="43">
        <f t="shared" si="24"/>
        <v>78.610500000000002</v>
      </c>
      <c r="I109" s="8"/>
      <c r="J109" s="43">
        <f t="shared" si="24"/>
        <v>568.33333333333337</v>
      </c>
      <c r="K109" s="43">
        <f t="shared" si="24"/>
        <v>20.816666666666666</v>
      </c>
      <c r="L109" s="43">
        <f t="shared" si="24"/>
        <v>18.786666666666665</v>
      </c>
      <c r="M109" s="43">
        <f t="shared" si="24"/>
        <v>79.325000000000017</v>
      </c>
    </row>
    <row r="110" spans="2:13" x14ac:dyDescent="0.25">
      <c r="B110" s="227" t="s">
        <v>182</v>
      </c>
      <c r="C110" s="228"/>
      <c r="D110" s="228"/>
      <c r="E110" s="228"/>
      <c r="F110" s="228"/>
      <c r="G110" s="228"/>
      <c r="H110" s="228"/>
      <c r="I110" s="228"/>
      <c r="J110" s="228"/>
      <c r="K110" s="228"/>
      <c r="L110" s="228"/>
      <c r="M110" s="229"/>
    </row>
    <row r="111" spans="2:13" x14ac:dyDescent="0.25">
      <c r="B111" s="244" t="s">
        <v>44</v>
      </c>
      <c r="C111" s="244"/>
      <c r="D111" s="244"/>
      <c r="E111" s="244"/>
      <c r="F111" s="244"/>
      <c r="G111" s="244"/>
      <c r="H111" s="244"/>
      <c r="I111" s="244"/>
      <c r="J111" s="244"/>
      <c r="K111" s="244"/>
      <c r="L111" s="244"/>
      <c r="M111" s="244"/>
    </row>
    <row r="112" spans="2:13" ht="24.75" customHeight="1" x14ac:dyDescent="0.25">
      <c r="B112" s="152" t="s">
        <v>230</v>
      </c>
      <c r="C112" s="81" t="s">
        <v>231</v>
      </c>
      <c r="D112" s="55">
        <v>60</v>
      </c>
      <c r="E112" s="55">
        <v>37</v>
      </c>
      <c r="F112" s="55">
        <v>0.5</v>
      </c>
      <c r="G112" s="55">
        <v>3</v>
      </c>
      <c r="H112" s="55">
        <v>1.8</v>
      </c>
      <c r="I112" s="55">
        <v>80</v>
      </c>
      <c r="J112" s="55">
        <v>55</v>
      </c>
      <c r="K112" s="55">
        <v>0.8</v>
      </c>
      <c r="L112" s="55">
        <v>4.5</v>
      </c>
      <c r="M112" s="55">
        <v>2.7</v>
      </c>
    </row>
    <row r="113" spans="2:13" ht="24" customHeight="1" x14ac:dyDescent="0.25">
      <c r="B113" s="242" t="s">
        <v>183</v>
      </c>
      <c r="C113" s="243" t="s">
        <v>70</v>
      </c>
      <c r="D113" s="233">
        <v>50</v>
      </c>
      <c r="E113" s="233">
        <v>84</v>
      </c>
      <c r="F113" s="233">
        <v>5.85</v>
      </c>
      <c r="G113" s="233">
        <v>5.19</v>
      </c>
      <c r="H113" s="233">
        <v>3.25</v>
      </c>
      <c r="I113" s="233">
        <v>50</v>
      </c>
      <c r="J113" s="233">
        <v>84</v>
      </c>
      <c r="K113" s="233">
        <v>5.85</v>
      </c>
      <c r="L113" s="233">
        <v>5.19</v>
      </c>
      <c r="M113" s="233">
        <v>3.25</v>
      </c>
    </row>
    <row r="114" spans="2:13" ht="1.5" customHeight="1" x14ac:dyDescent="0.25">
      <c r="B114" s="242"/>
      <c r="C114" s="243"/>
      <c r="D114" s="233"/>
      <c r="E114" s="233"/>
      <c r="F114" s="233"/>
      <c r="G114" s="233"/>
      <c r="H114" s="233"/>
      <c r="I114" s="233"/>
      <c r="J114" s="233"/>
      <c r="K114" s="233"/>
      <c r="L114" s="233"/>
      <c r="M114" s="233"/>
    </row>
    <row r="115" spans="2:13" ht="24.75" customHeight="1" thickBot="1" x14ac:dyDescent="0.3">
      <c r="B115" s="93" t="s">
        <v>161</v>
      </c>
      <c r="C115" s="9" t="s">
        <v>15</v>
      </c>
      <c r="D115" s="10">
        <v>30</v>
      </c>
      <c r="E115" s="10">
        <v>71</v>
      </c>
      <c r="F115" s="10">
        <v>2.1</v>
      </c>
      <c r="G115" s="10">
        <v>2.4</v>
      </c>
      <c r="H115" s="10">
        <v>9.9</v>
      </c>
      <c r="I115" s="10">
        <v>30</v>
      </c>
      <c r="J115" s="10">
        <v>71</v>
      </c>
      <c r="K115" s="10">
        <v>2.1</v>
      </c>
      <c r="L115" s="10">
        <v>2.4</v>
      </c>
      <c r="M115" s="10">
        <v>9.9</v>
      </c>
    </row>
    <row r="116" spans="2:13" ht="29.25" customHeight="1" thickBot="1" x14ac:dyDescent="0.3">
      <c r="B116" s="74" t="s">
        <v>184</v>
      </c>
      <c r="C116" s="47" t="s">
        <v>185</v>
      </c>
      <c r="D116" s="10">
        <v>150</v>
      </c>
      <c r="E116" s="10">
        <v>1.98</v>
      </c>
      <c r="F116" s="10">
        <v>0.03</v>
      </c>
      <c r="G116" s="10">
        <v>0.01</v>
      </c>
      <c r="H116" s="10">
        <v>0.16</v>
      </c>
      <c r="I116" s="10">
        <v>200</v>
      </c>
      <c r="J116" s="10">
        <v>2.04</v>
      </c>
      <c r="K116" s="10">
        <v>0.05</v>
      </c>
      <c r="L116" s="10">
        <v>0.01</v>
      </c>
      <c r="M116" s="10">
        <v>0.18</v>
      </c>
    </row>
    <row r="117" spans="2:13" ht="29.25" customHeight="1" thickBot="1" x14ac:dyDescent="0.3">
      <c r="B117" s="182" t="s">
        <v>161</v>
      </c>
      <c r="C117" s="47" t="s">
        <v>179</v>
      </c>
      <c r="D117" s="10">
        <v>15</v>
      </c>
      <c r="E117" s="10">
        <v>70.599999999999994</v>
      </c>
      <c r="F117" s="10">
        <v>4.5999999999999996</v>
      </c>
      <c r="G117" s="10">
        <v>2.2000000000000002</v>
      </c>
      <c r="H117" s="10">
        <v>3.6</v>
      </c>
      <c r="I117" s="10">
        <v>15</v>
      </c>
      <c r="J117" s="10">
        <v>70.599999999999994</v>
      </c>
      <c r="K117" s="10">
        <v>4.5999999999999996</v>
      </c>
      <c r="L117" s="10">
        <v>2.2000000000000002</v>
      </c>
      <c r="M117" s="10">
        <v>3.6</v>
      </c>
    </row>
    <row r="118" spans="2:13" ht="16.5" thickBot="1" x14ac:dyDescent="0.3">
      <c r="B118" s="87" t="s">
        <v>162</v>
      </c>
      <c r="C118" s="82" t="s">
        <v>24</v>
      </c>
      <c r="D118" s="83">
        <v>60</v>
      </c>
      <c r="E118" s="83">
        <v>47.3</v>
      </c>
      <c r="F118" s="83">
        <v>0.38</v>
      </c>
      <c r="G118" s="83">
        <v>0.38</v>
      </c>
      <c r="H118" s="83">
        <v>25.4</v>
      </c>
      <c r="I118" s="83">
        <v>80</v>
      </c>
      <c r="J118" s="83">
        <v>49.3</v>
      </c>
      <c r="K118" s="83">
        <v>0.39</v>
      </c>
      <c r="L118" s="83">
        <v>0.39</v>
      </c>
      <c r="M118" s="83">
        <v>28.5</v>
      </c>
    </row>
    <row r="119" spans="2:13" ht="16.5" thickBot="1" x14ac:dyDescent="0.3">
      <c r="B119" s="74" t="s">
        <v>162</v>
      </c>
      <c r="C119" s="84" t="s">
        <v>16</v>
      </c>
      <c r="D119" s="83">
        <v>60</v>
      </c>
      <c r="E119" s="83">
        <v>91</v>
      </c>
      <c r="F119" s="83">
        <v>1.05</v>
      </c>
      <c r="G119" s="83">
        <v>0.15</v>
      </c>
      <c r="H119" s="83">
        <v>19.7</v>
      </c>
      <c r="I119" s="83">
        <v>80</v>
      </c>
      <c r="J119" s="83">
        <v>93</v>
      </c>
      <c r="K119" s="83">
        <v>1.25</v>
      </c>
      <c r="L119" s="83">
        <v>0.18</v>
      </c>
      <c r="M119" s="83">
        <v>19.670000000000002</v>
      </c>
    </row>
    <row r="120" spans="2:13" ht="15.75" x14ac:dyDescent="0.25">
      <c r="B120" s="85" t="s">
        <v>162</v>
      </c>
      <c r="C120" s="54" t="s">
        <v>163</v>
      </c>
      <c r="D120" s="55">
        <v>60</v>
      </c>
      <c r="E120" s="55">
        <v>25.2</v>
      </c>
      <c r="F120" s="55">
        <v>0.24</v>
      </c>
      <c r="G120" s="55">
        <v>0.18</v>
      </c>
      <c r="H120" s="55">
        <v>6.06</v>
      </c>
      <c r="I120" s="55">
        <v>80</v>
      </c>
      <c r="J120" s="55">
        <v>33.6</v>
      </c>
      <c r="K120" s="55">
        <v>0.32</v>
      </c>
      <c r="L120" s="55">
        <v>0.24</v>
      </c>
      <c r="M120" s="55">
        <v>8.08</v>
      </c>
    </row>
    <row r="121" spans="2:13" ht="19.5" customHeight="1" x14ac:dyDescent="0.25">
      <c r="B121" s="86" t="s">
        <v>164</v>
      </c>
      <c r="C121" s="48" t="s">
        <v>20</v>
      </c>
      <c r="D121" s="32">
        <v>60</v>
      </c>
      <c r="E121" s="32">
        <v>30</v>
      </c>
      <c r="F121" s="32">
        <v>54</v>
      </c>
      <c r="G121" s="32">
        <v>0.12</v>
      </c>
      <c r="H121" s="32">
        <v>6.6</v>
      </c>
      <c r="I121" s="32">
        <v>80</v>
      </c>
      <c r="J121" s="32">
        <v>40</v>
      </c>
      <c r="K121" s="32">
        <v>0.54</v>
      </c>
      <c r="L121" s="32">
        <v>0.09</v>
      </c>
      <c r="M121" s="32">
        <v>8.8000000000000007</v>
      </c>
    </row>
    <row r="122" spans="2:13" ht="16.5" thickBot="1" x14ac:dyDescent="0.3">
      <c r="B122" s="87" t="s">
        <v>162</v>
      </c>
      <c r="C122" s="47" t="s">
        <v>165</v>
      </c>
      <c r="D122" s="10">
        <v>60</v>
      </c>
      <c r="E122" s="10">
        <v>28.8</v>
      </c>
      <c r="F122" s="10">
        <v>0.48</v>
      </c>
      <c r="G122" s="10">
        <v>0.2</v>
      </c>
      <c r="H122" s="10">
        <v>5.0999999999999996</v>
      </c>
      <c r="I122" s="10">
        <v>80</v>
      </c>
      <c r="J122" s="10">
        <v>38.4</v>
      </c>
      <c r="K122" s="10">
        <v>0.64</v>
      </c>
      <c r="L122" s="10">
        <v>0.26</v>
      </c>
      <c r="M122" s="10">
        <v>6.8</v>
      </c>
    </row>
    <row r="123" spans="2:13" ht="17.25" customHeight="1" thickBot="1" x14ac:dyDescent="0.3">
      <c r="B123" s="74"/>
      <c r="C123" s="88" t="s">
        <v>166</v>
      </c>
      <c r="D123" s="10"/>
      <c r="E123" s="89">
        <f>E112+E113+E114+E115+E116+E118</f>
        <v>241.27999999999997</v>
      </c>
      <c r="F123" s="89">
        <f>F112+F113+F114+F115+F116+F118</f>
        <v>8.86</v>
      </c>
      <c r="G123" s="89">
        <f>G112+G113+G114+G115+G116+G118</f>
        <v>10.980000000000002</v>
      </c>
      <c r="H123" s="89">
        <f>H112+H113+H114+H115+H116+H118</f>
        <v>40.51</v>
      </c>
      <c r="I123" s="89"/>
      <c r="J123" s="89">
        <f>J112+J113+J114+J115+J116+J118</f>
        <v>261.33999999999997</v>
      </c>
      <c r="K123" s="89">
        <f>K112+K113+K114+K115+K116+K118</f>
        <v>9.1900000000000013</v>
      </c>
      <c r="L123" s="89">
        <f>L112+L113+L114+L115+L116+L118</f>
        <v>12.490000000000002</v>
      </c>
      <c r="M123" s="89">
        <f>M112+M113+M114+M115+M116+M118</f>
        <v>44.53</v>
      </c>
    </row>
    <row r="124" spans="2:13" ht="16.5" customHeight="1" thickBot="1" x14ac:dyDescent="0.3">
      <c r="B124" s="74"/>
      <c r="C124" s="88" t="s">
        <v>167</v>
      </c>
      <c r="D124" s="10"/>
      <c r="E124" s="89">
        <f>E112+E113+E114+E115+E119</f>
        <v>283</v>
      </c>
      <c r="F124" s="89">
        <f>F112+F113+F114+F115+F119</f>
        <v>9.5</v>
      </c>
      <c r="G124" s="89">
        <f>G112+G113+G114+G115+G119</f>
        <v>10.740000000000002</v>
      </c>
      <c r="H124" s="89">
        <f>H112+H113+H114+H115+H119</f>
        <v>34.65</v>
      </c>
      <c r="I124" s="89"/>
      <c r="J124" s="89">
        <f>J112+J113+J114+J115+J116+J119</f>
        <v>305.03999999999996</v>
      </c>
      <c r="K124" s="89">
        <f>K112+K113+K114+K115+K116+K119</f>
        <v>10.050000000000001</v>
      </c>
      <c r="L124" s="89">
        <f>L112+L113+L114+L115+L116+L119</f>
        <v>12.280000000000001</v>
      </c>
      <c r="M124" s="89">
        <f>M112+M113+M114+M115+M116+M119</f>
        <v>35.700000000000003</v>
      </c>
    </row>
    <row r="125" spans="2:13" ht="18.75" customHeight="1" thickBot="1" x14ac:dyDescent="0.3">
      <c r="B125" s="74"/>
      <c r="C125" s="88" t="s">
        <v>168</v>
      </c>
      <c r="D125" s="10"/>
      <c r="E125" s="89">
        <f>E112+E113+E114+E115+E120</f>
        <v>217.2</v>
      </c>
      <c r="F125" s="89">
        <f>F112+F113+F114+F115+F120</f>
        <v>8.69</v>
      </c>
      <c r="G125" s="89">
        <f>G112+G113+G114+G115+G120</f>
        <v>10.770000000000001</v>
      </c>
      <c r="H125" s="89">
        <f>H112+H113+H114+H115+H120</f>
        <v>21.009999999999998</v>
      </c>
      <c r="I125" s="89"/>
      <c r="J125" s="89">
        <f>+J112+J113+J114+J115+J116+J120</f>
        <v>245.64</v>
      </c>
      <c r="K125" s="89">
        <f>+K112+K113+K114+K115+K116+K120</f>
        <v>9.120000000000001</v>
      </c>
      <c r="L125" s="89">
        <f>+L112+L113+L114+L115+L116+L120</f>
        <v>12.340000000000002</v>
      </c>
      <c r="M125" s="89">
        <f>+M112+M113+M114+M115+M116+M120</f>
        <v>24.11</v>
      </c>
    </row>
    <row r="126" spans="2:13" ht="18" customHeight="1" thickBot="1" x14ac:dyDescent="0.3">
      <c r="B126" s="74"/>
      <c r="C126" s="88" t="s">
        <v>169</v>
      </c>
      <c r="D126" s="10"/>
      <c r="E126" s="89">
        <f>E112+E113+E114+E115+E116+E121</f>
        <v>223.98</v>
      </c>
      <c r="F126" s="89">
        <f>F112+F113+F114+F115+F116+F121</f>
        <v>62.48</v>
      </c>
      <c r="G126" s="89">
        <f>G112+G113+G114+G115+G116+G121</f>
        <v>10.72</v>
      </c>
      <c r="H126" s="89">
        <f>H112+H113+H114+H115+H116+H121</f>
        <v>21.71</v>
      </c>
      <c r="I126" s="89"/>
      <c r="J126" s="89">
        <f>J112+J113+J114+J115+J116+J121</f>
        <v>252.04</v>
      </c>
      <c r="K126" s="89">
        <f>K112+K113+K114+K115+K116+K121</f>
        <v>9.34</v>
      </c>
      <c r="L126" s="89">
        <f>L112+L113+L114+L115+L116+L121</f>
        <v>12.190000000000001</v>
      </c>
      <c r="M126" s="89">
        <f>M112+M113+M114+M115+M116+M121</f>
        <v>24.830000000000002</v>
      </c>
    </row>
    <row r="127" spans="2:13" ht="15.75" x14ac:dyDescent="0.25">
      <c r="B127" s="105"/>
      <c r="C127" s="131" t="s">
        <v>170</v>
      </c>
      <c r="D127" s="132"/>
      <c r="E127" s="132">
        <f>E112+E113+E114+E115+E116+E122</f>
        <v>222.78</v>
      </c>
      <c r="F127" s="132">
        <f>F112+F113+F114+F115+F116+F122</f>
        <v>8.9599999999999991</v>
      </c>
      <c r="G127" s="132">
        <f>G112+G113+G114+G115+G116+G122</f>
        <v>10.8</v>
      </c>
      <c r="H127" s="132">
        <f>H112+H113+H114+H115+H116+H122</f>
        <v>20.21</v>
      </c>
      <c r="I127" s="132"/>
      <c r="J127" s="132">
        <f>J112+J113+J114+J115+J116+J122</f>
        <v>250.44</v>
      </c>
      <c r="K127" s="132">
        <f>K112+K113+K114+K115+K116+K122</f>
        <v>9.4400000000000013</v>
      </c>
      <c r="L127" s="132">
        <f>L112+L113+L114+L115+L116+L122</f>
        <v>12.360000000000001</v>
      </c>
      <c r="M127" s="132">
        <f>M112+M113+M114+M115+M116+M122</f>
        <v>22.830000000000002</v>
      </c>
    </row>
    <row r="128" spans="2:13" ht="15.75" x14ac:dyDescent="0.25">
      <c r="B128" s="192" t="s">
        <v>45</v>
      </c>
      <c r="C128" s="193"/>
      <c r="D128" s="193"/>
      <c r="E128" s="193"/>
      <c r="F128" s="193"/>
      <c r="G128" s="193"/>
      <c r="H128" s="193"/>
      <c r="I128" s="193"/>
      <c r="J128" s="193"/>
      <c r="K128" s="193"/>
      <c r="L128" s="193"/>
      <c r="M128" s="194"/>
    </row>
    <row r="129" spans="2:14" ht="30.75" thickBot="1" x14ac:dyDescent="0.3">
      <c r="B129" s="25" t="s">
        <v>224</v>
      </c>
      <c r="C129" s="9" t="s">
        <v>225</v>
      </c>
      <c r="D129" s="10">
        <v>60</v>
      </c>
      <c r="E129" s="37">
        <v>8</v>
      </c>
      <c r="F129" s="37">
        <v>0.5</v>
      </c>
      <c r="G129" s="37">
        <v>0.1</v>
      </c>
      <c r="H129" s="37">
        <v>2</v>
      </c>
      <c r="I129" s="1">
        <v>80</v>
      </c>
      <c r="J129" s="1">
        <v>10</v>
      </c>
      <c r="K129" s="1">
        <v>0.9</v>
      </c>
      <c r="L129" s="1">
        <v>0.12</v>
      </c>
      <c r="M129" s="24">
        <v>2.21</v>
      </c>
    </row>
    <row r="130" spans="2:14" ht="15.75" thickBot="1" x14ac:dyDescent="0.3">
      <c r="B130" s="25" t="s">
        <v>95</v>
      </c>
      <c r="C130" s="9" t="s">
        <v>56</v>
      </c>
      <c r="D130" s="10">
        <v>180</v>
      </c>
      <c r="E130" s="10">
        <f>J130/2*1.8</f>
        <v>127.8</v>
      </c>
      <c r="F130" s="10">
        <f t="shared" ref="F130:H130" si="25">K130/2*1.8</f>
        <v>5.2110000000000003</v>
      </c>
      <c r="G130" s="10">
        <f t="shared" si="25"/>
        <v>4.077</v>
      </c>
      <c r="H130" s="10">
        <f t="shared" si="25"/>
        <v>17.603999999999999</v>
      </c>
      <c r="I130" s="3">
        <v>200</v>
      </c>
      <c r="J130" s="1">
        <v>142</v>
      </c>
      <c r="K130" s="1">
        <v>5.79</v>
      </c>
      <c r="L130" s="1">
        <v>4.53</v>
      </c>
      <c r="M130" s="1">
        <v>19.559999999999999</v>
      </c>
    </row>
    <row r="131" spans="2:14" ht="30.75" thickBot="1" x14ac:dyDescent="0.3">
      <c r="B131" s="25" t="s">
        <v>253</v>
      </c>
      <c r="C131" s="9" t="s">
        <v>254</v>
      </c>
      <c r="D131" s="10">
        <v>100</v>
      </c>
      <c r="E131" s="36">
        <v>218</v>
      </c>
      <c r="F131" s="36">
        <v>8.58</v>
      </c>
      <c r="G131" s="36">
        <v>15.03</v>
      </c>
      <c r="H131" s="36">
        <v>12.29</v>
      </c>
      <c r="I131" s="3">
        <v>150</v>
      </c>
      <c r="J131" s="1">
        <v>327</v>
      </c>
      <c r="K131" s="1">
        <v>13.02</v>
      </c>
      <c r="L131" s="1">
        <v>22.54</v>
      </c>
      <c r="M131" s="1">
        <v>18.43</v>
      </c>
    </row>
    <row r="132" spans="2:14" ht="15.75" thickBot="1" x14ac:dyDescent="0.3">
      <c r="B132" s="25" t="s">
        <v>72</v>
      </c>
      <c r="C132" s="9" t="s">
        <v>15</v>
      </c>
      <c r="D132" s="10">
        <v>30</v>
      </c>
      <c r="E132" s="36">
        <v>71</v>
      </c>
      <c r="F132" s="10">
        <v>2.1</v>
      </c>
      <c r="G132" s="10">
        <v>2.4</v>
      </c>
      <c r="H132" s="10">
        <v>9.9</v>
      </c>
      <c r="I132" s="3">
        <v>30</v>
      </c>
      <c r="J132" s="1">
        <v>71</v>
      </c>
      <c r="K132" s="1">
        <v>2.1</v>
      </c>
      <c r="L132" s="1">
        <v>2.4</v>
      </c>
      <c r="M132" s="1">
        <v>9.9</v>
      </c>
    </row>
    <row r="133" spans="2:14" ht="15.75" x14ac:dyDescent="0.25">
      <c r="B133" s="98" t="s">
        <v>177</v>
      </c>
      <c r="C133" s="81" t="s">
        <v>22</v>
      </c>
      <c r="D133" s="55">
        <v>150</v>
      </c>
      <c r="E133" s="55">
        <v>98.6</v>
      </c>
      <c r="F133" s="55">
        <v>5.43</v>
      </c>
      <c r="G133" s="55">
        <v>4.3499999999999996</v>
      </c>
      <c r="H133" s="55">
        <v>8.9700000000000006</v>
      </c>
      <c r="I133" s="55">
        <v>200</v>
      </c>
      <c r="J133" s="55">
        <v>112.48</v>
      </c>
      <c r="K133" s="55">
        <v>6.11</v>
      </c>
      <c r="L133" s="55">
        <v>5.5</v>
      </c>
      <c r="M133" s="55">
        <v>9.85</v>
      </c>
    </row>
    <row r="134" spans="2:14" ht="15.75" x14ac:dyDescent="0.25">
      <c r="B134" s="184"/>
      <c r="C134" s="17" t="s">
        <v>17</v>
      </c>
      <c r="D134" s="185"/>
      <c r="E134" s="186">
        <f t="shared" ref="E134:H134" si="26">SUM(E129:E133)</f>
        <v>523.4</v>
      </c>
      <c r="F134" s="185">
        <f t="shared" si="26"/>
        <v>21.821000000000002</v>
      </c>
      <c r="G134" s="186">
        <f t="shared" si="26"/>
        <v>25.957000000000001</v>
      </c>
      <c r="H134" s="186">
        <f t="shared" si="26"/>
        <v>50.763999999999996</v>
      </c>
      <c r="I134" s="187"/>
      <c r="J134" s="11">
        <v>485</v>
      </c>
      <c r="K134" s="11">
        <v>18.39</v>
      </c>
      <c r="L134" s="11">
        <v>11.83</v>
      </c>
      <c r="M134" s="11">
        <v>77.61</v>
      </c>
    </row>
    <row r="135" spans="2:14" ht="12.75" customHeight="1" x14ac:dyDescent="0.25">
      <c r="B135" s="136"/>
      <c r="C135" s="134"/>
      <c r="D135" s="136"/>
      <c r="E135" s="136"/>
      <c r="F135" s="136"/>
      <c r="G135" s="136"/>
      <c r="H135" s="136"/>
      <c r="I135" s="136"/>
      <c r="J135" s="136"/>
      <c r="K135" s="136"/>
      <c r="L135" s="136"/>
      <c r="M135" s="136"/>
    </row>
    <row r="136" spans="2:14" ht="32.25" customHeight="1" thickBot="1" x14ac:dyDescent="0.3">
      <c r="B136" s="101" t="s">
        <v>156</v>
      </c>
      <c r="C136" s="102" t="s">
        <v>0</v>
      </c>
      <c r="D136" s="215" t="s">
        <v>186</v>
      </c>
      <c r="E136" s="216"/>
      <c r="F136" s="216"/>
      <c r="G136" s="216"/>
      <c r="H136" s="217"/>
      <c r="I136" s="215" t="s">
        <v>187</v>
      </c>
      <c r="J136" s="216"/>
      <c r="K136" s="216"/>
      <c r="L136" s="216"/>
      <c r="M136" s="217"/>
    </row>
    <row r="137" spans="2:14" ht="16.5" thickBot="1" x14ac:dyDescent="0.3">
      <c r="B137" s="74"/>
      <c r="C137" s="75"/>
      <c r="D137" s="75" t="s">
        <v>1</v>
      </c>
      <c r="E137" s="75"/>
      <c r="F137" s="75"/>
      <c r="G137" s="75"/>
      <c r="H137" s="75"/>
      <c r="I137" s="75" t="s">
        <v>1</v>
      </c>
      <c r="J137" s="75"/>
      <c r="K137" s="75"/>
      <c r="L137" s="75"/>
      <c r="M137" s="75"/>
    </row>
    <row r="138" spans="2:14" ht="39" thickBot="1" x14ac:dyDescent="0.3">
      <c r="B138" s="76"/>
      <c r="C138" s="103" t="s">
        <v>36</v>
      </c>
      <c r="D138" s="75"/>
      <c r="E138" s="75" t="s">
        <v>10</v>
      </c>
      <c r="F138" s="75" t="s">
        <v>11</v>
      </c>
      <c r="G138" s="75" t="s">
        <v>12</v>
      </c>
      <c r="H138" s="75" t="s">
        <v>13</v>
      </c>
      <c r="I138" s="75"/>
      <c r="J138" s="75" t="s">
        <v>10</v>
      </c>
      <c r="K138" s="75" t="s">
        <v>11</v>
      </c>
      <c r="L138" s="75" t="s">
        <v>12</v>
      </c>
      <c r="M138" s="75" t="s">
        <v>13</v>
      </c>
    </row>
    <row r="139" spans="2:14" ht="15" customHeight="1" thickBot="1" x14ac:dyDescent="0.3">
      <c r="B139" s="218" t="s">
        <v>14</v>
      </c>
      <c r="C139" s="219"/>
      <c r="D139" s="219"/>
      <c r="E139" s="219"/>
      <c r="F139" s="219"/>
      <c r="G139" s="219"/>
      <c r="H139" s="219"/>
      <c r="I139" s="219"/>
      <c r="J139" s="219"/>
      <c r="K139" s="219"/>
      <c r="L139" s="219"/>
      <c r="M139" s="220"/>
    </row>
    <row r="140" spans="2:14" ht="15" customHeight="1" thickBot="1" x14ac:dyDescent="0.3">
      <c r="B140" s="218" t="s">
        <v>44</v>
      </c>
      <c r="C140" s="219"/>
      <c r="D140" s="219"/>
      <c r="E140" s="219"/>
      <c r="F140" s="219"/>
      <c r="G140" s="219"/>
      <c r="H140" s="219"/>
      <c r="I140" s="219"/>
      <c r="J140" s="219"/>
      <c r="K140" s="219"/>
      <c r="L140" s="219"/>
      <c r="M140" s="220"/>
    </row>
    <row r="141" spans="2:14" ht="31.5" customHeight="1" thickBot="1" x14ac:dyDescent="0.3">
      <c r="B141" s="80" t="s">
        <v>232</v>
      </c>
      <c r="C141" s="47" t="s">
        <v>233</v>
      </c>
      <c r="D141" s="10">
        <v>80</v>
      </c>
      <c r="E141" s="10">
        <v>84</v>
      </c>
      <c r="F141" s="10">
        <v>2.39</v>
      </c>
      <c r="G141" s="10">
        <v>0.25</v>
      </c>
      <c r="H141" s="10">
        <v>18.27</v>
      </c>
      <c r="I141" s="10">
        <v>100</v>
      </c>
      <c r="J141" s="10">
        <v>105</v>
      </c>
      <c r="K141" s="10">
        <v>2.99</v>
      </c>
      <c r="L141" s="10">
        <v>0.32</v>
      </c>
      <c r="M141" s="10">
        <v>22.84</v>
      </c>
    </row>
    <row r="142" spans="2:14" ht="31.5" customHeight="1" thickBot="1" x14ac:dyDescent="0.3">
      <c r="B142" s="104" t="s">
        <v>235</v>
      </c>
      <c r="C142" s="47" t="s">
        <v>244</v>
      </c>
      <c r="D142" s="10">
        <v>60</v>
      </c>
      <c r="E142" s="10">
        <v>55</v>
      </c>
      <c r="F142" s="10">
        <v>2.1</v>
      </c>
      <c r="G142" s="10">
        <v>3.5</v>
      </c>
      <c r="H142" s="10">
        <v>4.7</v>
      </c>
      <c r="I142" s="10">
        <v>80</v>
      </c>
      <c r="J142" s="10">
        <v>74</v>
      </c>
      <c r="K142" s="10">
        <v>2.8</v>
      </c>
      <c r="L142" s="10">
        <v>4.7</v>
      </c>
      <c r="M142" s="10">
        <v>5.8</v>
      </c>
      <c r="N142" s="55"/>
    </row>
    <row r="143" spans="2:14" ht="30.75" thickBot="1" x14ac:dyDescent="0.3">
      <c r="B143" s="74" t="s">
        <v>234</v>
      </c>
      <c r="C143" s="47" t="s">
        <v>30</v>
      </c>
      <c r="D143" s="10" t="s">
        <v>149</v>
      </c>
      <c r="E143" s="10">
        <v>201</v>
      </c>
      <c r="F143" s="10">
        <v>11.69</v>
      </c>
      <c r="G143" s="10">
        <v>9.42</v>
      </c>
      <c r="H143" s="10">
        <v>17.27</v>
      </c>
      <c r="I143" s="10" t="s">
        <v>145</v>
      </c>
      <c r="J143" s="10">
        <v>236</v>
      </c>
      <c r="K143" s="10">
        <v>13.94</v>
      </c>
      <c r="L143" s="10">
        <v>10.85</v>
      </c>
      <c r="M143" s="10">
        <v>20.62</v>
      </c>
    </row>
    <row r="144" spans="2:14" ht="19.5" customHeight="1" thickBot="1" x14ac:dyDescent="0.3">
      <c r="B144" s="74" t="s">
        <v>161</v>
      </c>
      <c r="C144" s="47" t="s">
        <v>15</v>
      </c>
      <c r="D144" s="10">
        <v>30</v>
      </c>
      <c r="E144" s="10">
        <v>71</v>
      </c>
      <c r="F144" s="10">
        <v>2.1</v>
      </c>
      <c r="G144" s="10">
        <v>2.4</v>
      </c>
      <c r="H144" s="10">
        <v>9.9</v>
      </c>
      <c r="I144" s="10">
        <v>30</v>
      </c>
      <c r="J144" s="10">
        <v>71</v>
      </c>
      <c r="K144" s="10">
        <v>2.1</v>
      </c>
      <c r="L144" s="10">
        <v>2.4</v>
      </c>
      <c r="M144" s="10">
        <v>9.9</v>
      </c>
    </row>
    <row r="145" spans="2:13" ht="16.5" thickBot="1" x14ac:dyDescent="0.3">
      <c r="B145" s="74" t="s">
        <v>161</v>
      </c>
      <c r="C145" s="81" t="s">
        <v>33</v>
      </c>
      <c r="D145" s="55">
        <v>120</v>
      </c>
      <c r="E145" s="55">
        <v>81</v>
      </c>
      <c r="F145" s="55">
        <v>0.48</v>
      </c>
      <c r="G145" s="55">
        <v>0.05</v>
      </c>
      <c r="H145" s="55">
        <v>29.8</v>
      </c>
      <c r="I145" s="55">
        <v>180</v>
      </c>
      <c r="J145" s="55">
        <v>90.02</v>
      </c>
      <c r="K145" s="55">
        <v>0.51</v>
      </c>
      <c r="L145" s="55">
        <v>0.08</v>
      </c>
      <c r="M145" s="55">
        <v>36.4</v>
      </c>
    </row>
    <row r="146" spans="2:13" ht="20.25" customHeight="1" thickBot="1" x14ac:dyDescent="0.3">
      <c r="B146" s="145" t="s">
        <v>162</v>
      </c>
      <c r="C146" s="82" t="s">
        <v>24</v>
      </c>
      <c r="D146" s="83">
        <v>60</v>
      </c>
      <c r="E146" s="83">
        <v>47.3</v>
      </c>
      <c r="F146" s="83">
        <v>0.38</v>
      </c>
      <c r="G146" s="83">
        <v>0.38</v>
      </c>
      <c r="H146" s="83">
        <v>25.4</v>
      </c>
      <c r="I146" s="83">
        <v>80</v>
      </c>
      <c r="J146" s="83">
        <v>49.3</v>
      </c>
      <c r="K146" s="83">
        <v>0.39</v>
      </c>
      <c r="L146" s="83">
        <v>0.39</v>
      </c>
      <c r="M146" s="83">
        <v>28.5</v>
      </c>
    </row>
    <row r="147" spans="2:13" ht="15.75" customHeight="1" thickBot="1" x14ac:dyDescent="0.3">
      <c r="B147" s="74" t="s">
        <v>162</v>
      </c>
      <c r="C147" s="84" t="s">
        <v>16</v>
      </c>
      <c r="D147" s="83">
        <v>60</v>
      </c>
      <c r="E147" s="83">
        <v>91</v>
      </c>
      <c r="F147" s="83">
        <v>1.05</v>
      </c>
      <c r="G147" s="83">
        <v>0.15</v>
      </c>
      <c r="H147" s="83">
        <v>19.7</v>
      </c>
      <c r="I147" s="83">
        <v>80</v>
      </c>
      <c r="J147" s="83">
        <v>93</v>
      </c>
      <c r="K147" s="83">
        <v>1.25</v>
      </c>
      <c r="L147" s="83">
        <v>0.18</v>
      </c>
      <c r="M147" s="83">
        <v>19.670000000000002</v>
      </c>
    </row>
    <row r="148" spans="2:13" ht="14.25" customHeight="1" x14ac:dyDescent="0.25">
      <c r="B148" s="85" t="s">
        <v>162</v>
      </c>
      <c r="C148" s="54" t="s">
        <v>163</v>
      </c>
      <c r="D148" s="55">
        <v>60</v>
      </c>
      <c r="E148" s="55">
        <v>25.2</v>
      </c>
      <c r="F148" s="55">
        <v>0.24</v>
      </c>
      <c r="G148" s="55">
        <v>0.18</v>
      </c>
      <c r="H148" s="55">
        <v>6.06</v>
      </c>
      <c r="I148" s="55">
        <v>80</v>
      </c>
      <c r="J148" s="55">
        <v>33.6</v>
      </c>
      <c r="K148" s="55">
        <v>0.32</v>
      </c>
      <c r="L148" s="55">
        <v>0.24</v>
      </c>
      <c r="M148" s="55">
        <v>8.08</v>
      </c>
    </row>
    <row r="149" spans="2:13" ht="15.75" customHeight="1" x14ac:dyDescent="0.25">
      <c r="B149" s="86" t="s">
        <v>164</v>
      </c>
      <c r="C149" s="48" t="s">
        <v>20</v>
      </c>
      <c r="D149" s="144">
        <v>60</v>
      </c>
      <c r="E149" s="144">
        <v>30</v>
      </c>
      <c r="F149" s="144">
        <v>54</v>
      </c>
      <c r="G149" s="144">
        <v>0.12</v>
      </c>
      <c r="H149" s="144">
        <v>6.6</v>
      </c>
      <c r="I149" s="144">
        <v>80</v>
      </c>
      <c r="J149" s="144">
        <v>40</v>
      </c>
      <c r="K149" s="144">
        <v>0.54</v>
      </c>
      <c r="L149" s="144">
        <v>0.09</v>
      </c>
      <c r="M149" s="144">
        <v>8.8000000000000007</v>
      </c>
    </row>
    <row r="150" spans="2:13" ht="16.5" customHeight="1" thickBot="1" x14ac:dyDescent="0.3">
      <c r="B150" s="145" t="s">
        <v>162</v>
      </c>
      <c r="C150" s="47" t="s">
        <v>165</v>
      </c>
      <c r="D150" s="10">
        <v>60</v>
      </c>
      <c r="E150" s="10">
        <v>28.8</v>
      </c>
      <c r="F150" s="10">
        <v>0.48</v>
      </c>
      <c r="G150" s="10">
        <v>0.2</v>
      </c>
      <c r="H150" s="10">
        <v>5.0999999999999996</v>
      </c>
      <c r="I150" s="10">
        <v>80</v>
      </c>
      <c r="J150" s="10">
        <v>38.4</v>
      </c>
      <c r="K150" s="10">
        <v>0.64</v>
      </c>
      <c r="L150" s="10">
        <v>0.26</v>
      </c>
      <c r="M150" s="10">
        <v>6.8</v>
      </c>
    </row>
    <row r="151" spans="2:13" ht="17.25" customHeight="1" thickBot="1" x14ac:dyDescent="0.3">
      <c r="B151" s="74"/>
      <c r="C151" s="88" t="s">
        <v>166</v>
      </c>
      <c r="D151" s="10"/>
      <c r="E151" s="147">
        <f>E141+E142+E143+E144+E145+E146</f>
        <v>539.29999999999995</v>
      </c>
      <c r="F151" s="147">
        <f t="shared" ref="F151:H151" si="27">F141+F142+F143+F144+F145+F146</f>
        <v>19.14</v>
      </c>
      <c r="G151" s="147">
        <f t="shared" si="27"/>
        <v>16</v>
      </c>
      <c r="H151" s="147">
        <f t="shared" si="27"/>
        <v>105.34</v>
      </c>
      <c r="I151" s="147"/>
      <c r="J151" s="147">
        <f>J141+J142+J143+J144+J145+J146</f>
        <v>625.31999999999994</v>
      </c>
      <c r="K151" s="147">
        <f t="shared" ref="K151:M151" si="28">K141+K142+K143+K144+K145+K146</f>
        <v>22.730000000000004</v>
      </c>
      <c r="L151" s="147">
        <f t="shared" si="28"/>
        <v>18.739999999999998</v>
      </c>
      <c r="M151" s="147">
        <f t="shared" si="28"/>
        <v>124.06</v>
      </c>
    </row>
    <row r="152" spans="2:13" ht="16.5" thickBot="1" x14ac:dyDescent="0.3">
      <c r="B152" s="74"/>
      <c r="C152" s="88" t="s">
        <v>167</v>
      </c>
      <c r="D152" s="10"/>
      <c r="E152" s="147">
        <f>E141+E142+E143+E144+E147</f>
        <v>502</v>
      </c>
      <c r="F152" s="147">
        <f t="shared" ref="F152:H152" si="29">F141+F142+F143+F144+F147</f>
        <v>19.330000000000002</v>
      </c>
      <c r="G152" s="147">
        <f t="shared" si="29"/>
        <v>15.72</v>
      </c>
      <c r="H152" s="147">
        <f t="shared" si="29"/>
        <v>69.839999999999989</v>
      </c>
      <c r="I152" s="147"/>
      <c r="J152" s="147">
        <f>J141+J142+J143+J144+J145+J147</f>
        <v>669.02</v>
      </c>
      <c r="K152" s="147">
        <f t="shared" ref="K152:M152" si="30">K141+K142+K143+K144+K145+K147</f>
        <v>23.590000000000003</v>
      </c>
      <c r="L152" s="147">
        <f t="shared" si="30"/>
        <v>18.529999999999998</v>
      </c>
      <c r="M152" s="147">
        <f t="shared" si="30"/>
        <v>115.23</v>
      </c>
    </row>
    <row r="153" spans="2:13" ht="16.5" thickBot="1" x14ac:dyDescent="0.3">
      <c r="B153" s="74"/>
      <c r="C153" s="88" t="s">
        <v>168</v>
      </c>
      <c r="D153" s="10"/>
      <c r="E153" s="147">
        <f>E141+E142+E143+E144+E148</f>
        <v>436.2</v>
      </c>
      <c r="F153" s="147">
        <f t="shared" ref="F153:H153" si="31">F141+F142+F143+F144+F148</f>
        <v>18.52</v>
      </c>
      <c r="G153" s="147">
        <f t="shared" si="31"/>
        <v>15.75</v>
      </c>
      <c r="H153" s="147">
        <f t="shared" si="31"/>
        <v>56.199999999999996</v>
      </c>
      <c r="I153" s="147"/>
      <c r="J153" s="147">
        <f>+J141+J142+J143+J144+J145+J148</f>
        <v>609.62</v>
      </c>
      <c r="K153" s="147">
        <f t="shared" ref="K153:M153" si="32">+K141+K142+K143+K144+K145+K148</f>
        <v>22.660000000000004</v>
      </c>
      <c r="L153" s="147">
        <f t="shared" si="32"/>
        <v>18.589999999999996</v>
      </c>
      <c r="M153" s="147">
        <f t="shared" si="32"/>
        <v>103.64</v>
      </c>
    </row>
    <row r="154" spans="2:13" ht="16.5" thickBot="1" x14ac:dyDescent="0.3">
      <c r="B154" s="74"/>
      <c r="C154" s="88" t="s">
        <v>169</v>
      </c>
      <c r="D154" s="10"/>
      <c r="E154" s="147">
        <f>E141+E142+E143+E144+E145+E149</f>
        <v>522</v>
      </c>
      <c r="F154" s="147">
        <f t="shared" ref="F154:H154" si="33">F141+F142+F143+F144+F145+F149</f>
        <v>72.760000000000005</v>
      </c>
      <c r="G154" s="147">
        <f t="shared" si="33"/>
        <v>15.74</v>
      </c>
      <c r="H154" s="147">
        <f t="shared" si="33"/>
        <v>86.539999999999992</v>
      </c>
      <c r="I154" s="147"/>
      <c r="J154" s="147">
        <f>J141+J142+J143+J144+J145+J149</f>
        <v>616.02</v>
      </c>
      <c r="K154" s="147">
        <f t="shared" ref="K154:M154" si="34">K141+K142+K143+K144+K145+K149</f>
        <v>22.880000000000003</v>
      </c>
      <c r="L154" s="147">
        <f t="shared" si="34"/>
        <v>18.439999999999998</v>
      </c>
      <c r="M154" s="147">
        <f t="shared" si="34"/>
        <v>104.36</v>
      </c>
    </row>
    <row r="155" spans="2:13" ht="22.5" customHeight="1" x14ac:dyDescent="0.25">
      <c r="B155" s="105"/>
      <c r="C155" s="131" t="s">
        <v>170</v>
      </c>
      <c r="D155" s="132"/>
      <c r="E155" s="132">
        <f>E141+E142+E143+E144+E145+E150</f>
        <v>520.79999999999995</v>
      </c>
      <c r="F155" s="132">
        <f t="shared" ref="F155:H155" si="35">F141+F142+F143+F144+F145+F150</f>
        <v>19.240000000000002</v>
      </c>
      <c r="G155" s="132">
        <f t="shared" si="35"/>
        <v>15.82</v>
      </c>
      <c r="H155" s="132">
        <f t="shared" si="35"/>
        <v>85.039999999999992</v>
      </c>
      <c r="I155" s="132"/>
      <c r="J155" s="132">
        <f>J141+J142+J143+J144+J145+J150</f>
        <v>614.41999999999996</v>
      </c>
      <c r="K155" s="132">
        <f t="shared" ref="K155:M155" si="36">K141+K142+K143+K144+K145+K150</f>
        <v>22.980000000000004</v>
      </c>
      <c r="L155" s="132">
        <f t="shared" si="36"/>
        <v>18.61</v>
      </c>
      <c r="M155" s="132">
        <f t="shared" si="36"/>
        <v>102.36</v>
      </c>
    </row>
    <row r="156" spans="2:13" ht="18" customHeight="1" x14ac:dyDescent="0.25">
      <c r="B156" s="192" t="s">
        <v>58</v>
      </c>
      <c r="C156" s="193"/>
      <c r="D156" s="193"/>
      <c r="E156" s="193"/>
      <c r="F156" s="193"/>
      <c r="G156" s="193"/>
      <c r="H156" s="193"/>
      <c r="I156" s="193"/>
      <c r="J156" s="193"/>
      <c r="K156" s="193"/>
      <c r="L156" s="193"/>
      <c r="M156" s="194"/>
    </row>
    <row r="157" spans="2:13" ht="28.5" customHeight="1" thickBot="1" x14ac:dyDescent="0.3">
      <c r="B157" s="42" t="s">
        <v>98</v>
      </c>
      <c r="C157" s="12" t="s">
        <v>102</v>
      </c>
      <c r="D157" s="10">
        <v>180</v>
      </c>
      <c r="E157" s="10">
        <f>J157/2*1.8</f>
        <v>95.4</v>
      </c>
      <c r="F157" s="10">
        <f t="shared" ref="F157:H157" si="37">K157/2*1.8</f>
        <v>2.25</v>
      </c>
      <c r="G157" s="10">
        <f t="shared" si="37"/>
        <v>3.15</v>
      </c>
      <c r="H157" s="10">
        <f t="shared" si="37"/>
        <v>14.670000000000002</v>
      </c>
      <c r="I157" s="139">
        <v>200</v>
      </c>
      <c r="J157" s="139">
        <v>106</v>
      </c>
      <c r="K157" s="139">
        <v>2.5</v>
      </c>
      <c r="L157" s="139">
        <v>3.5</v>
      </c>
      <c r="M157" s="139">
        <v>16.3</v>
      </c>
    </row>
    <row r="158" spans="2:13" ht="27.75" customHeight="1" thickBot="1" x14ac:dyDescent="0.3">
      <c r="B158" s="25" t="s">
        <v>97</v>
      </c>
      <c r="C158" s="9" t="s">
        <v>59</v>
      </c>
      <c r="D158" s="10">
        <v>40</v>
      </c>
      <c r="E158" s="36">
        <f>J158/3*2</f>
        <v>51.333333333333336</v>
      </c>
      <c r="F158" s="36">
        <f t="shared" ref="F158:H158" si="38">K158/3*2</f>
        <v>4.5333333333333332</v>
      </c>
      <c r="G158" s="36">
        <f t="shared" si="38"/>
        <v>2.72</v>
      </c>
      <c r="H158" s="36">
        <f t="shared" si="38"/>
        <v>1.2666666666666666</v>
      </c>
      <c r="I158" s="1">
        <v>60</v>
      </c>
      <c r="J158" s="1">
        <v>77</v>
      </c>
      <c r="K158" s="1">
        <v>6.8</v>
      </c>
      <c r="L158" s="1">
        <v>4.08</v>
      </c>
      <c r="M158" s="1">
        <v>1.9</v>
      </c>
    </row>
    <row r="159" spans="2:13" ht="22.5" customHeight="1" thickBot="1" x14ac:dyDescent="0.3">
      <c r="B159" s="25" t="s">
        <v>224</v>
      </c>
      <c r="C159" s="9" t="s">
        <v>225</v>
      </c>
      <c r="D159" s="10">
        <v>60</v>
      </c>
      <c r="E159" s="37">
        <v>8</v>
      </c>
      <c r="F159" s="37">
        <v>0.5</v>
      </c>
      <c r="G159" s="37">
        <v>0.1</v>
      </c>
      <c r="H159" s="37">
        <v>2</v>
      </c>
      <c r="I159" s="1">
        <v>80</v>
      </c>
      <c r="J159" s="1">
        <v>10</v>
      </c>
      <c r="K159" s="1">
        <v>0.9</v>
      </c>
      <c r="L159" s="1">
        <v>0.12</v>
      </c>
      <c r="M159" s="24">
        <v>2.21</v>
      </c>
    </row>
    <row r="160" spans="2:13" ht="22.5" customHeight="1" thickBot="1" x14ac:dyDescent="0.3">
      <c r="B160" s="25" t="s">
        <v>99</v>
      </c>
      <c r="C160" s="9" t="s">
        <v>60</v>
      </c>
      <c r="D160" s="10">
        <v>80</v>
      </c>
      <c r="E160" s="36">
        <f>J160*0.8</f>
        <v>83.2</v>
      </c>
      <c r="F160" s="36">
        <f t="shared" ref="F160:H160" si="39">K160*0.8</f>
        <v>1.1039999999999999</v>
      </c>
      <c r="G160" s="36">
        <f t="shared" si="39"/>
        <v>2.4320000000000004</v>
      </c>
      <c r="H160" s="36">
        <f t="shared" si="39"/>
        <v>12.536000000000001</v>
      </c>
      <c r="I160" s="1">
        <v>100</v>
      </c>
      <c r="J160" s="1">
        <v>104</v>
      </c>
      <c r="K160" s="1">
        <v>1.38</v>
      </c>
      <c r="L160" s="1">
        <v>3.04</v>
      </c>
      <c r="M160" s="1">
        <v>15.67</v>
      </c>
    </row>
    <row r="161" spans="2:13" ht="22.5" customHeight="1" thickBot="1" x14ac:dyDescent="0.3">
      <c r="B161" s="25" t="s">
        <v>101</v>
      </c>
      <c r="C161" s="9" t="s">
        <v>100</v>
      </c>
      <c r="D161" s="10">
        <v>180</v>
      </c>
      <c r="E161" s="10">
        <f>J160*1.8</f>
        <v>187.20000000000002</v>
      </c>
      <c r="F161" s="10">
        <f t="shared" ref="F161:H161" si="40">K160*1.8</f>
        <v>2.484</v>
      </c>
      <c r="G161" s="10">
        <f t="shared" si="40"/>
        <v>5.4720000000000004</v>
      </c>
      <c r="H161" s="10">
        <f t="shared" si="40"/>
        <v>28.206</v>
      </c>
      <c r="I161" s="1">
        <v>200</v>
      </c>
      <c r="J161" s="1">
        <v>2.04</v>
      </c>
      <c r="K161" s="1">
        <v>0.05</v>
      </c>
      <c r="L161" s="1">
        <v>0.01</v>
      </c>
      <c r="M161" s="1">
        <v>0.18</v>
      </c>
    </row>
    <row r="162" spans="2:13" ht="22.5" customHeight="1" x14ac:dyDescent="0.25">
      <c r="B162" s="25" t="s">
        <v>72</v>
      </c>
      <c r="C162" s="54" t="s">
        <v>48</v>
      </c>
      <c r="D162" s="55">
        <v>30</v>
      </c>
      <c r="E162" s="55">
        <v>71</v>
      </c>
      <c r="F162" s="55">
        <v>2.1</v>
      </c>
      <c r="G162" s="55">
        <v>2.4</v>
      </c>
      <c r="H162" s="55">
        <v>9.9</v>
      </c>
      <c r="I162" s="1">
        <v>30</v>
      </c>
      <c r="J162" s="1">
        <v>71</v>
      </c>
      <c r="K162" s="1">
        <v>2.1</v>
      </c>
      <c r="L162" s="1">
        <v>2.4</v>
      </c>
      <c r="M162" s="1">
        <v>9.9</v>
      </c>
    </row>
    <row r="163" spans="2:13" ht="22.5" customHeight="1" x14ac:dyDescent="0.25">
      <c r="B163" s="146"/>
      <c r="C163" s="11" t="s">
        <v>17</v>
      </c>
      <c r="D163" s="11"/>
      <c r="E163" s="11">
        <f t="shared" ref="E163:M163" si="41">SUM(E157:E162)</f>
        <v>496.13333333333333</v>
      </c>
      <c r="F163" s="11">
        <f t="shared" si="41"/>
        <v>12.971333333333332</v>
      </c>
      <c r="G163" s="11">
        <f t="shared" si="41"/>
        <v>16.274000000000001</v>
      </c>
      <c r="H163" s="11">
        <f t="shared" si="41"/>
        <v>68.578666666666678</v>
      </c>
      <c r="I163" s="11"/>
      <c r="J163" s="11">
        <f t="shared" si="41"/>
        <v>370.04</v>
      </c>
      <c r="K163" s="11">
        <f t="shared" si="41"/>
        <v>13.730000000000002</v>
      </c>
      <c r="L163" s="11">
        <f t="shared" si="41"/>
        <v>13.15</v>
      </c>
      <c r="M163" s="11">
        <f t="shared" si="41"/>
        <v>46.16</v>
      </c>
    </row>
    <row r="164" spans="2:13" ht="15.75" thickBot="1" x14ac:dyDescent="0.3">
      <c r="B164" s="221" t="s">
        <v>18</v>
      </c>
      <c r="C164" s="222"/>
      <c r="D164" s="222"/>
      <c r="E164" s="222"/>
      <c r="F164" s="222"/>
      <c r="G164" s="222"/>
      <c r="H164" s="222"/>
      <c r="I164" s="222"/>
      <c r="J164" s="222"/>
      <c r="K164" s="222"/>
      <c r="L164" s="222"/>
      <c r="M164" s="223"/>
    </row>
    <row r="165" spans="2:13" ht="15.75" thickBot="1" x14ac:dyDescent="0.3">
      <c r="B165" s="218" t="s">
        <v>44</v>
      </c>
      <c r="C165" s="219"/>
      <c r="D165" s="219"/>
      <c r="E165" s="219"/>
      <c r="F165" s="219"/>
      <c r="G165" s="219"/>
      <c r="H165" s="219"/>
      <c r="I165" s="219"/>
      <c r="J165" s="219"/>
      <c r="K165" s="219"/>
      <c r="L165" s="219"/>
      <c r="M165" s="220"/>
    </row>
    <row r="166" spans="2:13" ht="33.75" customHeight="1" thickBot="1" x14ac:dyDescent="0.3">
      <c r="B166" s="74" t="s">
        <v>188</v>
      </c>
      <c r="C166" s="47" t="s">
        <v>23</v>
      </c>
      <c r="D166" s="10">
        <v>60</v>
      </c>
      <c r="E166" s="10">
        <v>41.4</v>
      </c>
      <c r="F166" s="10">
        <v>1.19</v>
      </c>
      <c r="G166" s="10">
        <v>2.56</v>
      </c>
      <c r="H166" s="10">
        <v>8.26</v>
      </c>
      <c r="I166" s="10">
        <v>80</v>
      </c>
      <c r="J166" s="10">
        <v>55.2</v>
      </c>
      <c r="K166" s="10">
        <v>1.29</v>
      </c>
      <c r="L166" s="10">
        <v>2.95</v>
      </c>
      <c r="M166" s="10">
        <v>8.9700000000000006</v>
      </c>
    </row>
    <row r="167" spans="2:13" ht="28.5" customHeight="1" thickBot="1" x14ac:dyDescent="0.3">
      <c r="B167" s="74" t="s">
        <v>189</v>
      </c>
      <c r="C167" s="47" t="s">
        <v>153</v>
      </c>
      <c r="D167" s="10">
        <v>70</v>
      </c>
      <c r="E167" s="10">
        <v>104</v>
      </c>
      <c r="F167" s="10">
        <v>6.33</v>
      </c>
      <c r="G167" s="10">
        <v>7.24</v>
      </c>
      <c r="H167" s="10">
        <v>3.41</v>
      </c>
      <c r="I167" s="10">
        <v>70</v>
      </c>
      <c r="J167" s="10">
        <v>104</v>
      </c>
      <c r="K167" s="10">
        <v>6.33</v>
      </c>
      <c r="L167" s="10">
        <v>7.24</v>
      </c>
      <c r="M167" s="10">
        <v>3.41</v>
      </c>
    </row>
    <row r="168" spans="2:13" ht="28.5" customHeight="1" thickBot="1" x14ac:dyDescent="0.3">
      <c r="B168" s="74" t="s">
        <v>190</v>
      </c>
      <c r="C168" s="47" t="s">
        <v>38</v>
      </c>
      <c r="D168" s="10">
        <v>80</v>
      </c>
      <c r="E168" s="10">
        <v>196</v>
      </c>
      <c r="F168" s="10">
        <v>6.77</v>
      </c>
      <c r="G168" s="10">
        <v>3.81</v>
      </c>
      <c r="H168" s="10">
        <v>33.380000000000003</v>
      </c>
      <c r="I168" s="10">
        <v>100</v>
      </c>
      <c r="J168" s="10">
        <v>245</v>
      </c>
      <c r="K168" s="10">
        <v>8.4600000000000009</v>
      </c>
      <c r="L168" s="10">
        <v>4.7699999999999996</v>
      </c>
      <c r="M168" s="10">
        <v>41.73</v>
      </c>
    </row>
    <row r="169" spans="2:13" ht="20.25" customHeight="1" thickBot="1" x14ac:dyDescent="0.3">
      <c r="B169" s="74" t="s">
        <v>161</v>
      </c>
      <c r="C169" s="47" t="s">
        <v>15</v>
      </c>
      <c r="D169" s="10">
        <v>30</v>
      </c>
      <c r="E169" s="10">
        <v>71</v>
      </c>
      <c r="F169" s="10">
        <v>2.1</v>
      </c>
      <c r="G169" s="10">
        <v>2.4</v>
      </c>
      <c r="H169" s="10">
        <v>9.9</v>
      </c>
      <c r="I169" s="10">
        <v>30</v>
      </c>
      <c r="J169" s="10">
        <v>71</v>
      </c>
      <c r="K169" s="10">
        <v>2.1</v>
      </c>
      <c r="L169" s="10">
        <v>2.4</v>
      </c>
      <c r="M169" s="10">
        <v>9.9</v>
      </c>
    </row>
    <row r="170" spans="2:13" ht="16.5" thickBot="1" x14ac:dyDescent="0.3">
      <c r="B170" s="105" t="s">
        <v>161</v>
      </c>
      <c r="C170" s="81" t="s">
        <v>19</v>
      </c>
      <c r="D170" s="10">
        <v>100</v>
      </c>
      <c r="E170" s="10">
        <v>82</v>
      </c>
      <c r="F170" s="10">
        <v>1.6</v>
      </c>
      <c r="G170" s="10">
        <v>5.8</v>
      </c>
      <c r="H170" s="10">
        <v>4.9000000000000004</v>
      </c>
      <c r="I170" s="10">
        <v>125</v>
      </c>
      <c r="J170" s="10">
        <v>86</v>
      </c>
      <c r="K170" s="10">
        <v>2</v>
      </c>
      <c r="L170" s="10">
        <v>6.3</v>
      </c>
      <c r="M170" s="10">
        <v>5.3</v>
      </c>
    </row>
    <row r="171" spans="2:13" ht="16.5" thickBot="1" x14ac:dyDescent="0.3">
      <c r="B171" s="136" t="s">
        <v>162</v>
      </c>
      <c r="C171" s="82" t="s">
        <v>24</v>
      </c>
      <c r="D171" s="83">
        <v>60</v>
      </c>
      <c r="E171" s="83">
        <v>47.3</v>
      </c>
      <c r="F171" s="83">
        <v>0.38</v>
      </c>
      <c r="G171" s="83">
        <v>0.38</v>
      </c>
      <c r="H171" s="83">
        <v>25.4</v>
      </c>
      <c r="I171" s="83">
        <v>80</v>
      </c>
      <c r="J171" s="83">
        <v>49.3</v>
      </c>
      <c r="K171" s="83">
        <v>0.39</v>
      </c>
      <c r="L171" s="83">
        <v>0.39</v>
      </c>
      <c r="M171" s="83">
        <v>28.5</v>
      </c>
    </row>
    <row r="172" spans="2:13" ht="21" customHeight="1" thickBot="1" x14ac:dyDescent="0.3">
      <c r="B172" s="74" t="s">
        <v>162</v>
      </c>
      <c r="C172" s="84" t="s">
        <v>16</v>
      </c>
      <c r="D172" s="83">
        <v>60</v>
      </c>
      <c r="E172" s="83">
        <v>91</v>
      </c>
      <c r="F172" s="83">
        <v>1.05</v>
      </c>
      <c r="G172" s="83">
        <v>0.15</v>
      </c>
      <c r="H172" s="83">
        <v>19.7</v>
      </c>
      <c r="I172" s="83">
        <v>80</v>
      </c>
      <c r="J172" s="83">
        <v>93</v>
      </c>
      <c r="K172" s="83">
        <v>1.25</v>
      </c>
      <c r="L172" s="83">
        <v>0.18</v>
      </c>
      <c r="M172" s="83">
        <v>19.670000000000002</v>
      </c>
    </row>
    <row r="173" spans="2:13" ht="22.5" customHeight="1" x14ac:dyDescent="0.25">
      <c r="B173" s="85" t="s">
        <v>162</v>
      </c>
      <c r="C173" s="54" t="s">
        <v>163</v>
      </c>
      <c r="D173" s="55">
        <v>60</v>
      </c>
      <c r="E173" s="55">
        <v>25.2</v>
      </c>
      <c r="F173" s="55">
        <v>0.24</v>
      </c>
      <c r="G173" s="55">
        <v>0.18</v>
      </c>
      <c r="H173" s="55">
        <v>6.06</v>
      </c>
      <c r="I173" s="55">
        <v>80</v>
      </c>
      <c r="J173" s="55">
        <v>33.6</v>
      </c>
      <c r="K173" s="55">
        <v>0.32</v>
      </c>
      <c r="L173" s="55">
        <v>0.24</v>
      </c>
      <c r="M173" s="55">
        <v>8.08</v>
      </c>
    </row>
    <row r="174" spans="2:13" ht="21" customHeight="1" x14ac:dyDescent="0.25">
      <c r="B174" s="86" t="s">
        <v>164</v>
      </c>
      <c r="C174" s="48" t="s">
        <v>20</v>
      </c>
      <c r="D174" s="137">
        <v>60</v>
      </c>
      <c r="E174" s="137">
        <v>30</v>
      </c>
      <c r="F174" s="137">
        <v>54</v>
      </c>
      <c r="G174" s="137">
        <v>0.12</v>
      </c>
      <c r="H174" s="137">
        <v>6.6</v>
      </c>
      <c r="I174" s="137">
        <v>80</v>
      </c>
      <c r="J174" s="137">
        <v>40</v>
      </c>
      <c r="K174" s="137">
        <v>0.54</v>
      </c>
      <c r="L174" s="137">
        <v>0.09</v>
      </c>
      <c r="M174" s="137">
        <v>8.8000000000000007</v>
      </c>
    </row>
    <row r="175" spans="2:13" ht="19.5" customHeight="1" thickBot="1" x14ac:dyDescent="0.3">
      <c r="B175" s="136" t="s">
        <v>162</v>
      </c>
      <c r="C175" s="47" t="s">
        <v>165</v>
      </c>
      <c r="D175" s="10">
        <v>60</v>
      </c>
      <c r="E175" s="10">
        <v>28.8</v>
      </c>
      <c r="F175" s="10">
        <v>0.48</v>
      </c>
      <c r="G175" s="10">
        <v>0.2</v>
      </c>
      <c r="H175" s="10">
        <v>5.0999999999999996</v>
      </c>
      <c r="I175" s="10">
        <v>80</v>
      </c>
      <c r="J175" s="10">
        <v>38.4</v>
      </c>
      <c r="K175" s="10">
        <v>0.64</v>
      </c>
      <c r="L175" s="10">
        <v>0.26</v>
      </c>
      <c r="M175" s="10">
        <v>6.8</v>
      </c>
    </row>
    <row r="176" spans="2:13" ht="16.5" thickBot="1" x14ac:dyDescent="0.3">
      <c r="B176" s="74"/>
      <c r="C176" s="88" t="s">
        <v>166</v>
      </c>
      <c r="D176" s="10"/>
      <c r="E176" s="133">
        <f>E166+E167+E168+E169+E170+E171</f>
        <v>541.69999999999993</v>
      </c>
      <c r="F176" s="133">
        <f t="shared" ref="F176:H176" si="42">F166+F167+F168+F169+F170+F171</f>
        <v>18.37</v>
      </c>
      <c r="G176" s="133">
        <f t="shared" si="42"/>
        <v>22.19</v>
      </c>
      <c r="H176" s="133">
        <f t="shared" si="42"/>
        <v>85.25</v>
      </c>
      <c r="I176" s="133"/>
      <c r="J176" s="133">
        <f>J166+J167+J168+J169+J170+J171</f>
        <v>610.5</v>
      </c>
      <c r="K176" s="133">
        <f t="shared" ref="K176:M176" si="43">K166+K167+K168+K169+K170+K171</f>
        <v>20.570000000000004</v>
      </c>
      <c r="L176" s="133">
        <f t="shared" si="43"/>
        <v>24.05</v>
      </c>
      <c r="M176" s="133">
        <f t="shared" si="43"/>
        <v>97.81</v>
      </c>
    </row>
    <row r="177" spans="2:13" ht="16.5" thickBot="1" x14ac:dyDescent="0.3">
      <c r="B177" s="74"/>
      <c r="C177" s="88" t="s">
        <v>167</v>
      </c>
      <c r="D177" s="10"/>
      <c r="E177" s="133">
        <f>E166+E167+E168+E169+E172</f>
        <v>503.4</v>
      </c>
      <c r="F177" s="133">
        <f t="shared" ref="F177:H177" si="44">F166+F167+F168+F169+F172</f>
        <v>17.440000000000001</v>
      </c>
      <c r="G177" s="133">
        <f t="shared" si="44"/>
        <v>16.16</v>
      </c>
      <c r="H177" s="133">
        <f t="shared" si="44"/>
        <v>74.650000000000006</v>
      </c>
      <c r="I177" s="133"/>
      <c r="J177" s="133">
        <f>J166+J167+J168+J169+J170+J172</f>
        <v>654.20000000000005</v>
      </c>
      <c r="K177" s="133">
        <f t="shared" ref="K177:M177" si="45">K166+K167+K168+K169+K170+K172</f>
        <v>21.430000000000003</v>
      </c>
      <c r="L177" s="133">
        <f t="shared" si="45"/>
        <v>23.84</v>
      </c>
      <c r="M177" s="133">
        <f t="shared" si="45"/>
        <v>88.98</v>
      </c>
    </row>
    <row r="178" spans="2:13" ht="16.5" thickBot="1" x14ac:dyDescent="0.3">
      <c r="B178" s="74"/>
      <c r="C178" s="88" t="s">
        <v>168</v>
      </c>
      <c r="D178" s="10"/>
      <c r="E178" s="133">
        <f>E166+E167+E168+E169+E173</f>
        <v>437.59999999999997</v>
      </c>
      <c r="F178" s="133">
        <f t="shared" ref="F178:H178" si="46">F166+F167+F168+F169+F173</f>
        <v>16.63</v>
      </c>
      <c r="G178" s="133">
        <f t="shared" si="46"/>
        <v>16.190000000000001</v>
      </c>
      <c r="H178" s="133">
        <f t="shared" si="46"/>
        <v>61.010000000000005</v>
      </c>
      <c r="I178" s="133"/>
      <c r="J178" s="133">
        <f>+J166+J167+J168+J169+J170+J173</f>
        <v>594.80000000000007</v>
      </c>
      <c r="K178" s="133">
        <f t="shared" ref="K178:M178" si="47">+K166+K167+K168+K169+K170+K173</f>
        <v>20.500000000000004</v>
      </c>
      <c r="L178" s="133">
        <f t="shared" si="47"/>
        <v>23.9</v>
      </c>
      <c r="M178" s="133">
        <f t="shared" si="47"/>
        <v>77.39</v>
      </c>
    </row>
    <row r="179" spans="2:13" ht="16.5" thickBot="1" x14ac:dyDescent="0.3">
      <c r="B179" s="74"/>
      <c r="C179" s="88" t="s">
        <v>169</v>
      </c>
      <c r="D179" s="10"/>
      <c r="E179" s="133">
        <f>E166+E167+E168+E169+E170+E174</f>
        <v>524.4</v>
      </c>
      <c r="F179" s="133">
        <f t="shared" ref="F179:H179" si="48">F166+F167+F168+F169+F170+F174</f>
        <v>71.990000000000009</v>
      </c>
      <c r="G179" s="133">
        <f t="shared" si="48"/>
        <v>21.930000000000003</v>
      </c>
      <c r="H179" s="133">
        <f t="shared" si="48"/>
        <v>66.45</v>
      </c>
      <c r="I179" s="133"/>
      <c r="J179" s="133">
        <f>J166+J167+J168+J169+J170+J174</f>
        <v>601.20000000000005</v>
      </c>
      <c r="K179" s="133">
        <f t="shared" ref="K179:M179" si="49">K166+K167+K168+K169+K170+K174</f>
        <v>20.720000000000002</v>
      </c>
      <c r="L179" s="133">
        <f t="shared" si="49"/>
        <v>23.75</v>
      </c>
      <c r="M179" s="133">
        <f t="shared" si="49"/>
        <v>78.11</v>
      </c>
    </row>
    <row r="180" spans="2:13" ht="13.5" customHeight="1" x14ac:dyDescent="0.25">
      <c r="B180" s="105"/>
      <c r="C180" s="131" t="s">
        <v>170</v>
      </c>
      <c r="D180" s="132"/>
      <c r="E180" s="132">
        <f>E166+E167+E168+E169+E170+E175</f>
        <v>523.19999999999993</v>
      </c>
      <c r="F180" s="132">
        <f t="shared" ref="F180:H180" si="50">F166+F167+F168+F169+F170+F175</f>
        <v>18.470000000000002</v>
      </c>
      <c r="G180" s="132">
        <f t="shared" si="50"/>
        <v>22.01</v>
      </c>
      <c r="H180" s="132">
        <f t="shared" si="50"/>
        <v>64.95</v>
      </c>
      <c r="I180" s="132"/>
      <c r="J180" s="132">
        <f>J166+J167+J168+J169+J170+J175</f>
        <v>599.6</v>
      </c>
      <c r="K180" s="132">
        <f t="shared" ref="K180:M180" si="51">K166+K167+K168+K169+K170+K175</f>
        <v>20.820000000000004</v>
      </c>
      <c r="L180" s="132">
        <f t="shared" si="51"/>
        <v>23.92</v>
      </c>
      <c r="M180" s="132">
        <f t="shared" si="51"/>
        <v>76.11</v>
      </c>
    </row>
    <row r="181" spans="2:13" ht="13.5" customHeight="1" x14ac:dyDescent="0.25">
      <c r="B181" s="192" t="s">
        <v>58</v>
      </c>
      <c r="C181" s="193"/>
      <c r="D181" s="193"/>
      <c r="E181" s="193"/>
      <c r="F181" s="193"/>
      <c r="G181" s="193"/>
      <c r="H181" s="193"/>
      <c r="I181" s="193"/>
      <c r="J181" s="193"/>
      <c r="K181" s="193"/>
      <c r="L181" s="193"/>
      <c r="M181" s="194"/>
    </row>
    <row r="182" spans="2:13" ht="13.5" customHeight="1" x14ac:dyDescent="0.25">
      <c r="B182" s="45" t="s">
        <v>105</v>
      </c>
      <c r="C182" s="156" t="s">
        <v>104</v>
      </c>
      <c r="D182" s="55">
        <v>180</v>
      </c>
      <c r="E182" s="55">
        <f>J182/2*1.8</f>
        <v>114.3</v>
      </c>
      <c r="F182" s="55">
        <f t="shared" ref="F182:H182" si="52">K182/2*1.8</f>
        <v>2.0609999999999999</v>
      </c>
      <c r="G182" s="55">
        <f t="shared" si="52"/>
        <v>4.4370000000000003</v>
      </c>
      <c r="H182" s="55">
        <f t="shared" si="52"/>
        <v>17.019000000000002</v>
      </c>
      <c r="I182" s="139">
        <v>200</v>
      </c>
      <c r="J182" s="139">
        <v>127</v>
      </c>
      <c r="K182" s="139">
        <v>2.29</v>
      </c>
      <c r="L182" s="139">
        <v>4.93</v>
      </c>
      <c r="M182" s="139">
        <v>18.91</v>
      </c>
    </row>
    <row r="183" spans="2:13" ht="13.5" customHeight="1" x14ac:dyDescent="0.25">
      <c r="B183" s="152" t="s">
        <v>230</v>
      </c>
      <c r="C183" s="48" t="s">
        <v>231</v>
      </c>
      <c r="D183" s="144">
        <v>60</v>
      </c>
      <c r="E183" s="144">
        <v>37</v>
      </c>
      <c r="F183" s="144">
        <v>0.5</v>
      </c>
      <c r="G183" s="144">
        <v>3</v>
      </c>
      <c r="H183" s="144">
        <v>1.8</v>
      </c>
      <c r="I183" s="55">
        <v>80</v>
      </c>
      <c r="J183" s="55">
        <v>55</v>
      </c>
      <c r="K183" s="55">
        <v>0.8</v>
      </c>
      <c r="L183" s="55">
        <v>4.5</v>
      </c>
      <c r="M183" s="55">
        <v>2.7</v>
      </c>
    </row>
    <row r="184" spans="2:13" ht="13.5" customHeight="1" x14ac:dyDescent="0.25">
      <c r="B184" s="154" t="s">
        <v>107</v>
      </c>
      <c r="C184" s="48" t="s">
        <v>106</v>
      </c>
      <c r="D184" s="144">
        <v>80</v>
      </c>
      <c r="E184" s="144">
        <v>102.42</v>
      </c>
      <c r="F184" s="144">
        <v>3.51</v>
      </c>
      <c r="G184" s="144">
        <v>3.99</v>
      </c>
      <c r="H184" s="144">
        <v>12.26</v>
      </c>
      <c r="I184" s="155">
        <v>100</v>
      </c>
      <c r="J184" s="1">
        <v>170.7</v>
      </c>
      <c r="K184" s="1">
        <v>6.65</v>
      </c>
      <c r="L184" s="1">
        <v>6.77</v>
      </c>
      <c r="M184" s="1">
        <v>20.440000000000001</v>
      </c>
    </row>
    <row r="185" spans="2:13" ht="13.5" customHeight="1" thickBot="1" x14ac:dyDescent="0.3">
      <c r="B185" s="28" t="s">
        <v>108</v>
      </c>
      <c r="C185" s="9" t="s">
        <v>151</v>
      </c>
      <c r="D185" s="10">
        <v>30</v>
      </c>
      <c r="E185" s="10">
        <v>71</v>
      </c>
      <c r="F185" s="10">
        <v>2.1</v>
      </c>
      <c r="G185" s="10">
        <v>2.4</v>
      </c>
      <c r="H185" s="10">
        <v>9.9</v>
      </c>
      <c r="I185" s="1">
        <v>30</v>
      </c>
      <c r="J185" s="1">
        <v>71</v>
      </c>
      <c r="K185" s="1">
        <v>2.1</v>
      </c>
      <c r="L185" s="1">
        <v>2.4</v>
      </c>
      <c r="M185" s="1">
        <v>9.9</v>
      </c>
    </row>
    <row r="186" spans="2:13" ht="13.5" customHeight="1" thickBot="1" x14ac:dyDescent="0.3">
      <c r="B186" s="28" t="s">
        <v>109</v>
      </c>
      <c r="C186" s="9" t="s">
        <v>61</v>
      </c>
      <c r="D186" s="10">
        <v>150</v>
      </c>
      <c r="E186" s="10">
        <v>111</v>
      </c>
      <c r="F186" s="10">
        <v>0.45</v>
      </c>
      <c r="G186" s="10">
        <v>0</v>
      </c>
      <c r="H186" s="10">
        <v>22.4</v>
      </c>
      <c r="I186" s="1">
        <v>180</v>
      </c>
      <c r="J186" s="1">
        <v>113</v>
      </c>
      <c r="K186" s="1">
        <v>0.5</v>
      </c>
      <c r="L186" s="1">
        <v>0</v>
      </c>
      <c r="M186" s="1">
        <v>24.1</v>
      </c>
    </row>
    <row r="187" spans="2:13" ht="13.5" customHeight="1" x14ac:dyDescent="0.25">
      <c r="B187" s="61"/>
      <c r="C187" s="146" t="s">
        <v>62</v>
      </c>
      <c r="D187" s="146"/>
      <c r="E187" s="146">
        <f t="shared" ref="E187:M187" si="53">SUM(E182:E186)</f>
        <v>435.72</v>
      </c>
      <c r="F187" s="146">
        <f t="shared" si="53"/>
        <v>8.6209999999999987</v>
      </c>
      <c r="G187" s="146">
        <f t="shared" si="53"/>
        <v>13.827</v>
      </c>
      <c r="H187" s="146">
        <f t="shared" si="53"/>
        <v>63.378999999999998</v>
      </c>
      <c r="I187" s="146"/>
      <c r="J187" s="146">
        <f t="shared" si="53"/>
        <v>536.70000000000005</v>
      </c>
      <c r="K187" s="146">
        <f t="shared" si="53"/>
        <v>12.34</v>
      </c>
      <c r="L187" s="146">
        <f t="shared" si="53"/>
        <v>18.599999999999998</v>
      </c>
      <c r="M187" s="146">
        <f t="shared" si="53"/>
        <v>76.05</v>
      </c>
    </row>
    <row r="188" spans="2:13" x14ac:dyDescent="0.25">
      <c r="B188" s="224" t="s">
        <v>21</v>
      </c>
      <c r="C188" s="225"/>
      <c r="D188" s="225"/>
      <c r="E188" s="225"/>
      <c r="F188" s="225"/>
      <c r="G188" s="225"/>
      <c r="H188" s="225"/>
      <c r="I188" s="225"/>
      <c r="J188" s="225"/>
      <c r="K188" s="225"/>
      <c r="L188" s="225"/>
      <c r="M188" s="226"/>
    </row>
    <row r="189" spans="2:13" x14ac:dyDescent="0.25">
      <c r="B189" s="201" t="s">
        <v>44</v>
      </c>
      <c r="C189" s="201"/>
      <c r="D189" s="201"/>
      <c r="E189" s="201"/>
      <c r="F189" s="201"/>
      <c r="G189" s="201"/>
      <c r="H189" s="201"/>
      <c r="I189" s="201"/>
      <c r="J189" s="201"/>
      <c r="K189" s="201"/>
      <c r="L189" s="201"/>
      <c r="M189" s="201"/>
    </row>
    <row r="190" spans="2:13" ht="33" customHeight="1" x14ac:dyDescent="0.25">
      <c r="B190" s="145" t="s">
        <v>226</v>
      </c>
      <c r="C190" s="158" t="s">
        <v>227</v>
      </c>
      <c r="D190" s="144">
        <v>60</v>
      </c>
      <c r="E190" s="144">
        <v>21</v>
      </c>
      <c r="F190" s="144">
        <v>0.4</v>
      </c>
      <c r="G190" s="144">
        <v>1.5</v>
      </c>
      <c r="H190" s="144">
        <v>1.9</v>
      </c>
      <c r="I190" s="144">
        <v>80</v>
      </c>
      <c r="J190" s="144">
        <v>29</v>
      </c>
      <c r="K190" s="144">
        <v>0.6</v>
      </c>
      <c r="L190" s="144">
        <v>2.1</v>
      </c>
      <c r="M190" s="144">
        <v>2.6</v>
      </c>
    </row>
    <row r="191" spans="2:13" ht="30.75" customHeight="1" thickBot="1" x14ac:dyDescent="0.3">
      <c r="B191" s="74" t="s">
        <v>191</v>
      </c>
      <c r="C191" s="47" t="s">
        <v>144</v>
      </c>
      <c r="D191" s="10">
        <v>45</v>
      </c>
      <c r="E191" s="10">
        <v>94.5</v>
      </c>
      <c r="F191" s="10">
        <v>21.61</v>
      </c>
      <c r="G191" s="10">
        <v>3.82</v>
      </c>
      <c r="H191" s="10">
        <v>11.48</v>
      </c>
      <c r="I191" s="10">
        <v>60</v>
      </c>
      <c r="J191" s="10">
        <v>126</v>
      </c>
      <c r="K191" s="10">
        <v>16.2</v>
      </c>
      <c r="L191" s="10">
        <v>2.86</v>
      </c>
      <c r="M191" s="10">
        <v>8.61</v>
      </c>
    </row>
    <row r="192" spans="2:13" ht="16.5" customHeight="1" thickBot="1" x14ac:dyDescent="0.3">
      <c r="B192" s="74" t="s">
        <v>192</v>
      </c>
      <c r="C192" s="47" t="s">
        <v>32</v>
      </c>
      <c r="D192" s="10">
        <v>80</v>
      </c>
      <c r="E192" s="10">
        <v>126.2</v>
      </c>
      <c r="F192" s="10">
        <v>2.98</v>
      </c>
      <c r="G192" s="10">
        <v>2.97</v>
      </c>
      <c r="H192" s="10">
        <v>21.65</v>
      </c>
      <c r="I192" s="10">
        <v>100</v>
      </c>
      <c r="J192" s="10">
        <v>137</v>
      </c>
      <c r="K192" s="10">
        <v>4.62</v>
      </c>
      <c r="L192" s="10">
        <v>3.86</v>
      </c>
      <c r="M192" s="10">
        <v>31.95</v>
      </c>
    </row>
    <row r="193" spans="2:13" ht="19.5" customHeight="1" thickBot="1" x14ac:dyDescent="0.3">
      <c r="B193" s="74" t="s">
        <v>161</v>
      </c>
      <c r="C193" s="47" t="s">
        <v>15</v>
      </c>
      <c r="D193" s="10">
        <v>30</v>
      </c>
      <c r="E193" s="10">
        <v>71</v>
      </c>
      <c r="F193" s="10">
        <v>2.1</v>
      </c>
      <c r="G193" s="10">
        <v>2.4</v>
      </c>
      <c r="H193" s="10">
        <v>9.9</v>
      </c>
      <c r="I193" s="10">
        <v>30</v>
      </c>
      <c r="J193" s="10">
        <v>71</v>
      </c>
      <c r="K193" s="10">
        <v>2.1</v>
      </c>
      <c r="L193" s="10">
        <v>2.4</v>
      </c>
      <c r="M193" s="10">
        <v>9.9</v>
      </c>
    </row>
    <row r="194" spans="2:13" ht="16.5" thickBot="1" x14ac:dyDescent="0.3">
      <c r="B194" s="74" t="s">
        <v>177</v>
      </c>
      <c r="C194" s="106" t="s">
        <v>22</v>
      </c>
      <c r="D194" s="55">
        <v>150</v>
      </c>
      <c r="E194" s="55">
        <v>98.6</v>
      </c>
      <c r="F194" s="55">
        <v>5.43</v>
      </c>
      <c r="G194" s="55">
        <v>4.3499999999999996</v>
      </c>
      <c r="H194" s="55">
        <v>8.9700000000000006</v>
      </c>
      <c r="I194" s="55">
        <v>200</v>
      </c>
      <c r="J194" s="55">
        <v>112.48</v>
      </c>
      <c r="K194" s="55">
        <v>6.11</v>
      </c>
      <c r="L194" s="55">
        <v>5.5</v>
      </c>
      <c r="M194" s="55">
        <v>9.85</v>
      </c>
    </row>
    <row r="195" spans="2:13" ht="16.5" thickBot="1" x14ac:dyDescent="0.3">
      <c r="B195" s="136" t="s">
        <v>162</v>
      </c>
      <c r="C195" s="82" t="s">
        <v>24</v>
      </c>
      <c r="D195" s="83">
        <v>60</v>
      </c>
      <c r="E195" s="83">
        <v>47.3</v>
      </c>
      <c r="F195" s="83">
        <v>0.38</v>
      </c>
      <c r="G195" s="83">
        <v>0.38</v>
      </c>
      <c r="H195" s="83">
        <v>25.4</v>
      </c>
      <c r="I195" s="83">
        <v>80</v>
      </c>
      <c r="J195" s="83">
        <v>49.3</v>
      </c>
      <c r="K195" s="83">
        <v>0.39</v>
      </c>
      <c r="L195" s="83">
        <v>0.39</v>
      </c>
      <c r="M195" s="83">
        <v>28.5</v>
      </c>
    </row>
    <row r="196" spans="2:13" ht="20.25" customHeight="1" thickBot="1" x14ac:dyDescent="0.3">
      <c r="B196" s="74" t="s">
        <v>162</v>
      </c>
      <c r="C196" s="84" t="s">
        <v>16</v>
      </c>
      <c r="D196" s="83">
        <v>60</v>
      </c>
      <c r="E196" s="83">
        <v>91</v>
      </c>
      <c r="F196" s="83">
        <v>1.05</v>
      </c>
      <c r="G196" s="83">
        <v>0.15</v>
      </c>
      <c r="H196" s="83">
        <v>19.7</v>
      </c>
      <c r="I196" s="83">
        <v>80</v>
      </c>
      <c r="J196" s="83">
        <v>93</v>
      </c>
      <c r="K196" s="83">
        <v>1.25</v>
      </c>
      <c r="L196" s="83">
        <v>0.18</v>
      </c>
      <c r="M196" s="83">
        <v>19.670000000000002</v>
      </c>
    </row>
    <row r="197" spans="2:13" ht="18" customHeight="1" x14ac:dyDescent="0.25">
      <c r="B197" s="85" t="s">
        <v>162</v>
      </c>
      <c r="C197" s="54" t="s">
        <v>163</v>
      </c>
      <c r="D197" s="55">
        <v>60</v>
      </c>
      <c r="E197" s="55">
        <v>25.2</v>
      </c>
      <c r="F197" s="55">
        <v>0.24</v>
      </c>
      <c r="G197" s="55">
        <v>0.18</v>
      </c>
      <c r="H197" s="55">
        <v>6.06</v>
      </c>
      <c r="I197" s="55">
        <v>80</v>
      </c>
      <c r="J197" s="55">
        <v>33.6</v>
      </c>
      <c r="K197" s="55">
        <v>0.32</v>
      </c>
      <c r="L197" s="55">
        <v>0.24</v>
      </c>
      <c r="M197" s="55">
        <v>8.08</v>
      </c>
    </row>
    <row r="198" spans="2:13" ht="13.5" customHeight="1" x14ac:dyDescent="0.25">
      <c r="B198" s="86" t="s">
        <v>164</v>
      </c>
      <c r="C198" s="48" t="s">
        <v>20</v>
      </c>
      <c r="D198" s="137">
        <v>60</v>
      </c>
      <c r="E198" s="137">
        <v>30</v>
      </c>
      <c r="F198" s="137">
        <v>54</v>
      </c>
      <c r="G198" s="137">
        <v>0.12</v>
      </c>
      <c r="H198" s="137">
        <v>6.6</v>
      </c>
      <c r="I198" s="137">
        <v>80</v>
      </c>
      <c r="J198" s="137">
        <v>40</v>
      </c>
      <c r="K198" s="137">
        <v>0.54</v>
      </c>
      <c r="L198" s="137">
        <v>0.09</v>
      </c>
      <c r="M198" s="137">
        <v>8.8000000000000007</v>
      </c>
    </row>
    <row r="199" spans="2:13" ht="19.5" customHeight="1" thickBot="1" x14ac:dyDescent="0.3">
      <c r="B199" s="136" t="s">
        <v>162</v>
      </c>
      <c r="C199" s="47" t="s">
        <v>165</v>
      </c>
      <c r="D199" s="10">
        <v>60</v>
      </c>
      <c r="E199" s="10">
        <v>28.8</v>
      </c>
      <c r="F199" s="10">
        <v>0.48</v>
      </c>
      <c r="G199" s="10">
        <v>0.2</v>
      </c>
      <c r="H199" s="10">
        <v>5.0999999999999996</v>
      </c>
      <c r="I199" s="10">
        <v>80</v>
      </c>
      <c r="J199" s="10">
        <v>38.4</v>
      </c>
      <c r="K199" s="10">
        <v>0.64</v>
      </c>
      <c r="L199" s="10">
        <v>0.26</v>
      </c>
      <c r="M199" s="10">
        <v>6.8</v>
      </c>
    </row>
    <row r="200" spans="2:13" ht="15" customHeight="1" thickBot="1" x14ac:dyDescent="0.3">
      <c r="B200" s="74"/>
      <c r="C200" s="88" t="s">
        <v>166</v>
      </c>
      <c r="D200" s="10"/>
      <c r="E200" s="133">
        <f>E190+E191+E192+E193+E194+E195</f>
        <v>458.59999999999997</v>
      </c>
      <c r="F200" s="133">
        <f t="shared" ref="F200:H200" si="54">F190+F191+F192+F193+F194+F195</f>
        <v>32.9</v>
      </c>
      <c r="G200" s="133">
        <f t="shared" si="54"/>
        <v>15.420000000000002</v>
      </c>
      <c r="H200" s="133">
        <f t="shared" si="54"/>
        <v>79.3</v>
      </c>
      <c r="I200" s="133"/>
      <c r="J200" s="133">
        <f>J190+J191+J192+J193+J194+J195</f>
        <v>524.78</v>
      </c>
      <c r="K200" s="133">
        <f t="shared" ref="K200:M200" si="55">K190+K191+K192+K193+K194+K195</f>
        <v>30.020000000000003</v>
      </c>
      <c r="L200" s="133">
        <f t="shared" si="55"/>
        <v>17.11</v>
      </c>
      <c r="M200" s="133">
        <f t="shared" si="55"/>
        <v>91.41</v>
      </c>
    </row>
    <row r="201" spans="2:13" ht="15" customHeight="1" thickBot="1" x14ac:dyDescent="0.3">
      <c r="B201" s="74"/>
      <c r="C201" s="88" t="s">
        <v>167</v>
      </c>
      <c r="D201" s="10"/>
      <c r="E201" s="133">
        <f>E190+E191+E192+E193+E196</f>
        <v>403.7</v>
      </c>
      <c r="F201" s="133">
        <f t="shared" ref="F201:H201" si="56">F190+F191+F192+F193+F196</f>
        <v>28.14</v>
      </c>
      <c r="G201" s="133">
        <f t="shared" si="56"/>
        <v>10.840000000000002</v>
      </c>
      <c r="H201" s="133">
        <f t="shared" si="56"/>
        <v>64.63</v>
      </c>
      <c r="I201" s="133"/>
      <c r="J201" s="133">
        <f>J190+J191+J192+J193+J194+J196</f>
        <v>568.48</v>
      </c>
      <c r="K201" s="133">
        <f t="shared" ref="K201:M201" si="57">K190+K191+K192+K193+K194+K196</f>
        <v>30.880000000000003</v>
      </c>
      <c r="L201" s="133">
        <f t="shared" si="57"/>
        <v>16.899999999999999</v>
      </c>
      <c r="M201" s="133">
        <f t="shared" si="57"/>
        <v>82.58</v>
      </c>
    </row>
    <row r="202" spans="2:13" ht="16.5" thickBot="1" x14ac:dyDescent="0.3">
      <c r="B202" s="74"/>
      <c r="C202" s="88" t="s">
        <v>168</v>
      </c>
      <c r="D202" s="10"/>
      <c r="E202" s="133">
        <f>E190+E191+E192+E193+E197</f>
        <v>337.9</v>
      </c>
      <c r="F202" s="133">
        <f t="shared" ref="F202:H202" si="58">F190+F191+F192+F193+F197</f>
        <v>27.33</v>
      </c>
      <c r="G202" s="133">
        <f t="shared" si="58"/>
        <v>10.870000000000001</v>
      </c>
      <c r="H202" s="133">
        <f t="shared" si="58"/>
        <v>50.99</v>
      </c>
      <c r="I202" s="133"/>
      <c r="J202" s="133">
        <f>+J190+J191+J192+J193+J194+J197</f>
        <v>509.08000000000004</v>
      </c>
      <c r="K202" s="133">
        <f t="shared" ref="K202:M202" si="59">+K190+K191+K192+K193+K194+K197</f>
        <v>29.950000000000003</v>
      </c>
      <c r="L202" s="133">
        <f t="shared" si="59"/>
        <v>16.959999999999997</v>
      </c>
      <c r="M202" s="133">
        <f t="shared" si="59"/>
        <v>70.989999999999995</v>
      </c>
    </row>
    <row r="203" spans="2:13" ht="16.5" thickBot="1" x14ac:dyDescent="0.3">
      <c r="B203" s="74"/>
      <c r="C203" s="88" t="s">
        <v>169</v>
      </c>
      <c r="D203" s="10"/>
      <c r="E203" s="133">
        <f>E190+E191+E192+E193+E194+E198</f>
        <v>441.29999999999995</v>
      </c>
      <c r="F203" s="133">
        <f t="shared" ref="F203:H203" si="60">F190+F191+F192+F193+F194+F198</f>
        <v>86.52</v>
      </c>
      <c r="G203" s="133">
        <f t="shared" si="60"/>
        <v>15.16</v>
      </c>
      <c r="H203" s="133">
        <f t="shared" si="60"/>
        <v>60.5</v>
      </c>
      <c r="I203" s="133"/>
      <c r="J203" s="133">
        <f>J190+J191+J192+J193+J194+J198</f>
        <v>515.48</v>
      </c>
      <c r="K203" s="133">
        <f t="shared" ref="K203:M203" si="61">K190+K191+K192+K193+K194+K198</f>
        <v>30.17</v>
      </c>
      <c r="L203" s="133">
        <f t="shared" si="61"/>
        <v>16.809999999999999</v>
      </c>
      <c r="M203" s="133">
        <f t="shared" si="61"/>
        <v>71.709999999999994</v>
      </c>
    </row>
    <row r="204" spans="2:13" ht="15.75" x14ac:dyDescent="0.25">
      <c r="B204" s="105"/>
      <c r="C204" s="131" t="s">
        <v>170</v>
      </c>
      <c r="D204" s="132"/>
      <c r="E204" s="132">
        <f>E190+E191+E192+E193+E194+E199</f>
        <v>440.09999999999997</v>
      </c>
      <c r="F204" s="132">
        <f t="shared" ref="F204:H204" si="62">F190+F191+F192+F193+F194+F199</f>
        <v>32.999999999999993</v>
      </c>
      <c r="G204" s="132">
        <f t="shared" si="62"/>
        <v>15.24</v>
      </c>
      <c r="H204" s="132">
        <f t="shared" si="62"/>
        <v>59</v>
      </c>
      <c r="I204" s="132"/>
      <c r="J204" s="132">
        <f>J190+J191+J192+J193+J194+J199</f>
        <v>513.88</v>
      </c>
      <c r="K204" s="132">
        <f t="shared" ref="K204:M204" si="63">K190+K191+K192+K193+K194+K199</f>
        <v>30.270000000000003</v>
      </c>
      <c r="L204" s="132">
        <f t="shared" si="63"/>
        <v>16.98</v>
      </c>
      <c r="M204" s="132">
        <f t="shared" si="63"/>
        <v>69.709999999999994</v>
      </c>
    </row>
    <row r="205" spans="2:13" ht="15.75" x14ac:dyDescent="0.25">
      <c r="B205" s="192" t="s">
        <v>45</v>
      </c>
      <c r="C205" s="193"/>
      <c r="D205" s="193"/>
      <c r="E205" s="193"/>
      <c r="F205" s="193"/>
      <c r="G205" s="193"/>
      <c r="H205" s="193"/>
      <c r="I205" s="193"/>
      <c r="J205" s="193"/>
      <c r="K205" s="193"/>
      <c r="L205" s="193"/>
      <c r="M205" s="194"/>
    </row>
    <row r="206" spans="2:13" ht="30" x14ac:dyDescent="0.25">
      <c r="B206" s="25" t="s">
        <v>111</v>
      </c>
      <c r="C206" s="48" t="s">
        <v>63</v>
      </c>
      <c r="D206" s="38">
        <v>180</v>
      </c>
      <c r="E206" s="38">
        <f>J206/2*1.8</f>
        <v>91.44</v>
      </c>
      <c r="F206" s="38">
        <f t="shared" ref="F206:H206" si="64">K206/2*1.8</f>
        <v>2.0880000000000001</v>
      </c>
      <c r="G206" s="38">
        <f t="shared" si="64"/>
        <v>2.4929999999999999</v>
      </c>
      <c r="H206" s="38">
        <f t="shared" si="64"/>
        <v>15.75</v>
      </c>
      <c r="I206" s="144">
        <v>200</v>
      </c>
      <c r="J206" s="144">
        <v>101.6</v>
      </c>
      <c r="K206" s="144">
        <v>2.3199999999999998</v>
      </c>
      <c r="L206" s="144">
        <v>2.77</v>
      </c>
      <c r="M206" s="144">
        <v>17.5</v>
      </c>
    </row>
    <row r="207" spans="2:13" ht="15.75" thickBot="1" x14ac:dyDescent="0.3">
      <c r="B207" s="25" t="s">
        <v>150</v>
      </c>
      <c r="C207" s="47" t="s">
        <v>146</v>
      </c>
      <c r="D207" s="10">
        <v>100</v>
      </c>
      <c r="E207" s="10">
        <v>91.25</v>
      </c>
      <c r="F207" s="10">
        <v>8.25</v>
      </c>
      <c r="G207" s="10">
        <v>2.46</v>
      </c>
      <c r="H207" s="10">
        <v>9.06</v>
      </c>
      <c r="I207" s="141">
        <v>150</v>
      </c>
      <c r="J207" s="139">
        <v>136</v>
      </c>
      <c r="K207" s="139">
        <v>12.37</v>
      </c>
      <c r="L207" s="139">
        <v>3.69</v>
      </c>
      <c r="M207" s="139">
        <v>13.59</v>
      </c>
    </row>
    <row r="208" spans="2:13" ht="30" x14ac:dyDescent="0.25">
      <c r="B208" s="25" t="s">
        <v>85</v>
      </c>
      <c r="C208" s="142" t="s">
        <v>86</v>
      </c>
      <c r="D208" s="141">
        <v>1</v>
      </c>
      <c r="E208" s="139">
        <v>62.8</v>
      </c>
      <c r="F208" s="139">
        <v>5.08</v>
      </c>
      <c r="G208" s="139">
        <v>4.5999999999999996</v>
      </c>
      <c r="H208" s="139">
        <v>0.28000000000000003</v>
      </c>
      <c r="I208" s="141">
        <v>1</v>
      </c>
      <c r="J208" s="139">
        <v>62.8</v>
      </c>
      <c r="K208" s="139">
        <v>5.08</v>
      </c>
      <c r="L208" s="139">
        <v>4.5999999999999996</v>
      </c>
      <c r="M208" s="139">
        <v>0.28000000000000003</v>
      </c>
    </row>
    <row r="209" spans="2:13" ht="15.75" thickBot="1" x14ac:dyDescent="0.3">
      <c r="B209" s="25" t="s">
        <v>72</v>
      </c>
      <c r="C209" s="47" t="s">
        <v>151</v>
      </c>
      <c r="D209" s="10">
        <v>30</v>
      </c>
      <c r="E209" s="10">
        <v>71</v>
      </c>
      <c r="F209" s="10">
        <v>2.1</v>
      </c>
      <c r="G209" s="10">
        <v>2.4</v>
      </c>
      <c r="H209" s="10">
        <v>9.9</v>
      </c>
      <c r="I209" s="141">
        <v>50</v>
      </c>
      <c r="J209" s="139">
        <v>79</v>
      </c>
      <c r="K209" s="139">
        <v>2.34</v>
      </c>
      <c r="L209" s="139">
        <v>2.65</v>
      </c>
      <c r="M209" s="139">
        <v>10.02</v>
      </c>
    </row>
    <row r="210" spans="2:13" ht="15.75" thickBot="1" x14ac:dyDescent="0.3">
      <c r="B210" s="25" t="s">
        <v>72</v>
      </c>
      <c r="C210" s="47" t="s">
        <v>33</v>
      </c>
      <c r="D210" s="10">
        <v>120</v>
      </c>
      <c r="E210" s="10">
        <v>53.699999999999996</v>
      </c>
      <c r="F210" s="10">
        <v>0.28799999999999998</v>
      </c>
      <c r="G210" s="10">
        <v>0.54</v>
      </c>
      <c r="H210" s="10">
        <v>17.34</v>
      </c>
      <c r="I210" s="141">
        <v>180</v>
      </c>
      <c r="J210" s="139">
        <v>89.5</v>
      </c>
      <c r="K210" s="139">
        <v>0.48</v>
      </c>
      <c r="L210" s="139">
        <v>0.9</v>
      </c>
      <c r="M210" s="139">
        <v>28.9</v>
      </c>
    </row>
    <row r="211" spans="2:13" x14ac:dyDescent="0.25">
      <c r="B211" s="56"/>
      <c r="C211" s="62" t="s">
        <v>17</v>
      </c>
      <c r="D211" s="51"/>
      <c r="E211" s="51">
        <f t="shared" ref="E211:M211" si="65">SUM(E206:E210)</f>
        <v>370.19</v>
      </c>
      <c r="F211" s="51">
        <f t="shared" si="65"/>
        <v>17.806000000000001</v>
      </c>
      <c r="G211" s="51">
        <f t="shared" si="65"/>
        <v>12.492999999999999</v>
      </c>
      <c r="H211" s="51">
        <f t="shared" si="65"/>
        <v>52.33</v>
      </c>
      <c r="I211" s="51"/>
      <c r="J211" s="51">
        <f t="shared" si="65"/>
        <v>468.9</v>
      </c>
      <c r="K211" s="51">
        <f t="shared" si="65"/>
        <v>22.59</v>
      </c>
      <c r="L211" s="51">
        <f t="shared" si="65"/>
        <v>14.61</v>
      </c>
      <c r="M211" s="51">
        <f t="shared" si="65"/>
        <v>70.289999999999992</v>
      </c>
    </row>
    <row r="212" spans="2:13" ht="16.5" customHeight="1" x14ac:dyDescent="0.25">
      <c r="B212" s="201" t="s">
        <v>55</v>
      </c>
      <c r="C212" s="201"/>
      <c r="D212" s="201"/>
      <c r="E212" s="201"/>
      <c r="F212" s="201"/>
      <c r="G212" s="201"/>
      <c r="H212" s="201"/>
      <c r="I212" s="201"/>
      <c r="J212" s="201"/>
      <c r="K212" s="201"/>
      <c r="L212" s="201"/>
      <c r="M212" s="201"/>
    </row>
    <row r="213" spans="2:13" ht="16.5" customHeight="1" x14ac:dyDescent="0.25">
      <c r="B213" s="195" t="s">
        <v>44</v>
      </c>
      <c r="C213" s="196"/>
      <c r="D213" s="196"/>
      <c r="E213" s="196"/>
      <c r="F213" s="196"/>
      <c r="G213" s="196"/>
      <c r="H213" s="196"/>
      <c r="I213" s="196"/>
      <c r="J213" s="196"/>
      <c r="K213" s="196"/>
      <c r="L213" s="196"/>
      <c r="M213" s="197"/>
    </row>
    <row r="214" spans="2:13" ht="30" x14ac:dyDescent="0.25">
      <c r="B214" s="25" t="s">
        <v>228</v>
      </c>
      <c r="C214" s="142" t="s">
        <v>229</v>
      </c>
      <c r="D214" s="141">
        <v>60</v>
      </c>
      <c r="E214" s="139">
        <v>15</v>
      </c>
      <c r="F214" s="139">
        <v>0.41</v>
      </c>
      <c r="G214" s="139">
        <v>0.88</v>
      </c>
      <c r="H214" s="139">
        <v>1.47</v>
      </c>
      <c r="I214" s="141">
        <v>80</v>
      </c>
      <c r="J214" s="139">
        <v>37</v>
      </c>
      <c r="K214" s="139">
        <v>1.04</v>
      </c>
      <c r="L214" s="139">
        <v>2.2200000000000002</v>
      </c>
      <c r="M214" s="139">
        <v>3.67</v>
      </c>
    </row>
    <row r="215" spans="2:13" ht="33.75" customHeight="1" thickBot="1" x14ac:dyDescent="0.3">
      <c r="B215" s="74" t="s">
        <v>193</v>
      </c>
      <c r="C215" s="47" t="s">
        <v>194</v>
      </c>
      <c r="D215" s="97">
        <v>80</v>
      </c>
      <c r="E215" s="97">
        <v>78.400000000000006</v>
      </c>
      <c r="F215" s="97">
        <v>1.7</v>
      </c>
      <c r="G215" s="97">
        <v>1.78</v>
      </c>
      <c r="H215" s="97">
        <v>14.05</v>
      </c>
      <c r="I215" s="97">
        <v>100</v>
      </c>
      <c r="J215" s="97">
        <v>98</v>
      </c>
      <c r="K215" s="97">
        <v>2.08</v>
      </c>
      <c r="L215" s="97">
        <v>2.2200000000000002</v>
      </c>
      <c r="M215" s="97">
        <v>17.559999999999999</v>
      </c>
    </row>
    <row r="216" spans="2:13" ht="17.25" customHeight="1" thickBot="1" x14ac:dyDescent="0.3">
      <c r="B216" s="74" t="s">
        <v>195</v>
      </c>
      <c r="C216" s="47" t="s">
        <v>39</v>
      </c>
      <c r="D216" s="97">
        <v>80</v>
      </c>
      <c r="E216" s="97">
        <v>108.8</v>
      </c>
      <c r="F216" s="97">
        <v>14.16</v>
      </c>
      <c r="G216" s="97">
        <v>3.49</v>
      </c>
      <c r="H216" s="97">
        <v>5.36</v>
      </c>
      <c r="I216" s="97">
        <v>100</v>
      </c>
      <c r="J216" s="97">
        <v>136</v>
      </c>
      <c r="K216" s="97">
        <v>17.71</v>
      </c>
      <c r="L216" s="97">
        <v>4.37</v>
      </c>
      <c r="M216" s="97">
        <v>6.71</v>
      </c>
    </row>
    <row r="217" spans="2:13" ht="21.75" customHeight="1" thickBot="1" x14ac:dyDescent="0.3">
      <c r="B217" s="74" t="s">
        <v>161</v>
      </c>
      <c r="C217" s="47" t="s">
        <v>15</v>
      </c>
      <c r="D217" s="10">
        <v>30</v>
      </c>
      <c r="E217" s="10">
        <v>71</v>
      </c>
      <c r="F217" s="10">
        <v>2.1</v>
      </c>
      <c r="G217" s="10">
        <v>2.4</v>
      </c>
      <c r="H217" s="10">
        <v>9.9</v>
      </c>
      <c r="I217" s="10">
        <v>30</v>
      </c>
      <c r="J217" s="10">
        <v>71</v>
      </c>
      <c r="K217" s="10">
        <v>2.1</v>
      </c>
      <c r="L217" s="10">
        <v>2.4</v>
      </c>
      <c r="M217" s="10">
        <v>9.9</v>
      </c>
    </row>
    <row r="218" spans="2:13" ht="21.75" customHeight="1" thickBot="1" x14ac:dyDescent="0.3">
      <c r="B218" s="182" t="s">
        <v>161</v>
      </c>
      <c r="C218" s="47" t="s">
        <v>179</v>
      </c>
      <c r="D218" s="10">
        <v>15</v>
      </c>
      <c r="E218" s="10">
        <v>70.599999999999994</v>
      </c>
      <c r="F218" s="10">
        <v>4.5999999999999996</v>
      </c>
      <c r="G218" s="10">
        <v>2.2000000000000002</v>
      </c>
      <c r="H218" s="10">
        <v>3.6</v>
      </c>
      <c r="I218" s="10">
        <v>15</v>
      </c>
      <c r="J218" s="10">
        <v>70.599999999999994</v>
      </c>
      <c r="K218" s="10">
        <v>4.5999999999999996</v>
      </c>
      <c r="L218" s="10">
        <v>2.2000000000000002</v>
      </c>
      <c r="M218" s="10">
        <v>3.6</v>
      </c>
    </row>
    <row r="219" spans="2:13" ht="16.5" thickBot="1" x14ac:dyDescent="0.3">
      <c r="B219" s="74" t="s">
        <v>196</v>
      </c>
      <c r="C219" s="47" t="s">
        <v>197</v>
      </c>
      <c r="D219" s="10">
        <v>150</v>
      </c>
      <c r="E219" s="10">
        <v>69.400000000000006</v>
      </c>
      <c r="F219" s="10">
        <v>0.16</v>
      </c>
      <c r="G219" s="10"/>
      <c r="H219" s="10">
        <v>0.08</v>
      </c>
      <c r="I219" s="10">
        <v>200</v>
      </c>
      <c r="J219" s="10">
        <v>83.3</v>
      </c>
      <c r="K219" s="10">
        <v>0.2</v>
      </c>
      <c r="L219" s="10"/>
      <c r="M219" s="10">
        <v>0.1</v>
      </c>
    </row>
    <row r="220" spans="2:13" ht="16.5" thickBot="1" x14ac:dyDescent="0.3">
      <c r="B220" s="145" t="s">
        <v>162</v>
      </c>
      <c r="C220" s="82" t="s">
        <v>24</v>
      </c>
      <c r="D220" s="83">
        <v>60</v>
      </c>
      <c r="E220" s="83">
        <v>47.3</v>
      </c>
      <c r="F220" s="83">
        <v>0.38</v>
      </c>
      <c r="G220" s="83">
        <v>0.38</v>
      </c>
      <c r="H220" s="83">
        <v>25.4</v>
      </c>
      <c r="I220" s="83">
        <v>80</v>
      </c>
      <c r="J220" s="83">
        <v>49.3</v>
      </c>
      <c r="K220" s="83">
        <v>0.39</v>
      </c>
      <c r="L220" s="83">
        <v>0.39</v>
      </c>
      <c r="M220" s="83">
        <v>28.5</v>
      </c>
    </row>
    <row r="221" spans="2:13" ht="15.75" customHeight="1" thickBot="1" x14ac:dyDescent="0.3">
      <c r="B221" s="74" t="s">
        <v>162</v>
      </c>
      <c r="C221" s="84" t="s">
        <v>16</v>
      </c>
      <c r="D221" s="83">
        <v>60</v>
      </c>
      <c r="E221" s="83">
        <v>91</v>
      </c>
      <c r="F221" s="83">
        <v>1.05</v>
      </c>
      <c r="G221" s="83">
        <v>0.15</v>
      </c>
      <c r="H221" s="83">
        <v>19.7</v>
      </c>
      <c r="I221" s="83">
        <v>80</v>
      </c>
      <c r="J221" s="83">
        <v>93</v>
      </c>
      <c r="K221" s="83">
        <v>1.25</v>
      </c>
      <c r="L221" s="83">
        <v>0.18</v>
      </c>
      <c r="M221" s="83">
        <v>19.670000000000002</v>
      </c>
    </row>
    <row r="222" spans="2:13" ht="21" customHeight="1" x14ac:dyDescent="0.25">
      <c r="B222" s="85" t="s">
        <v>162</v>
      </c>
      <c r="C222" s="54" t="s">
        <v>163</v>
      </c>
      <c r="D222" s="55">
        <v>60</v>
      </c>
      <c r="E222" s="55">
        <v>25.2</v>
      </c>
      <c r="F222" s="55">
        <v>0.24</v>
      </c>
      <c r="G222" s="55">
        <v>0.18</v>
      </c>
      <c r="H222" s="55">
        <v>6.06</v>
      </c>
      <c r="I222" s="55">
        <v>80</v>
      </c>
      <c r="J222" s="55">
        <v>33.6</v>
      </c>
      <c r="K222" s="55">
        <v>0.32</v>
      </c>
      <c r="L222" s="55">
        <v>0.24</v>
      </c>
      <c r="M222" s="55">
        <v>8.08</v>
      </c>
    </row>
    <row r="223" spans="2:13" ht="12.75" customHeight="1" x14ac:dyDescent="0.25">
      <c r="B223" s="86" t="s">
        <v>164</v>
      </c>
      <c r="C223" s="48" t="s">
        <v>20</v>
      </c>
      <c r="D223" s="144">
        <v>60</v>
      </c>
      <c r="E223" s="144">
        <v>30</v>
      </c>
      <c r="F223" s="144">
        <v>54</v>
      </c>
      <c r="G223" s="144">
        <v>0.12</v>
      </c>
      <c r="H223" s="144">
        <v>6.6</v>
      </c>
      <c r="I223" s="144">
        <v>80</v>
      </c>
      <c r="J223" s="144">
        <v>40</v>
      </c>
      <c r="K223" s="144">
        <v>0.54</v>
      </c>
      <c r="L223" s="144">
        <v>0.09</v>
      </c>
      <c r="M223" s="144">
        <v>8.8000000000000007</v>
      </c>
    </row>
    <row r="224" spans="2:13" ht="21" customHeight="1" thickBot="1" x14ac:dyDescent="0.3">
      <c r="B224" s="145" t="s">
        <v>162</v>
      </c>
      <c r="C224" s="47" t="s">
        <v>165</v>
      </c>
      <c r="D224" s="10">
        <v>60</v>
      </c>
      <c r="E224" s="10">
        <v>28.8</v>
      </c>
      <c r="F224" s="10">
        <v>0.48</v>
      </c>
      <c r="G224" s="10">
        <v>0.2</v>
      </c>
      <c r="H224" s="10">
        <v>5.0999999999999996</v>
      </c>
      <c r="I224" s="10">
        <v>80</v>
      </c>
      <c r="J224" s="10">
        <v>38.4</v>
      </c>
      <c r="K224" s="10">
        <v>0.64</v>
      </c>
      <c r="L224" s="10">
        <v>0.26</v>
      </c>
      <c r="M224" s="10">
        <v>6.8</v>
      </c>
    </row>
    <row r="225" spans="2:13" ht="20.25" customHeight="1" thickBot="1" x14ac:dyDescent="0.3">
      <c r="B225" s="74"/>
      <c r="C225" s="88" t="s">
        <v>166</v>
      </c>
      <c r="D225" s="10"/>
      <c r="E225" s="147">
        <f>E213+E215+E216+E217+E219+E220</f>
        <v>374.90000000000003</v>
      </c>
      <c r="F225" s="147">
        <f t="shared" ref="F225:H225" si="66">F213+F215+F216+F217+F219+F220</f>
        <v>18.5</v>
      </c>
      <c r="G225" s="147">
        <f t="shared" si="66"/>
        <v>8.0500000000000007</v>
      </c>
      <c r="H225" s="147">
        <f t="shared" si="66"/>
        <v>54.79</v>
      </c>
      <c r="I225" s="147"/>
      <c r="J225" s="147">
        <f>J213+J215+J216+J217+J219+J220</f>
        <v>437.6</v>
      </c>
      <c r="K225" s="147">
        <f t="shared" ref="K225:M225" si="67">K213+K215+K216+K217+K219+K220</f>
        <v>22.48</v>
      </c>
      <c r="L225" s="147">
        <f t="shared" si="67"/>
        <v>9.3800000000000008</v>
      </c>
      <c r="M225" s="147">
        <f t="shared" si="67"/>
        <v>62.77</v>
      </c>
    </row>
    <row r="226" spans="2:13" ht="16.5" thickBot="1" x14ac:dyDescent="0.3">
      <c r="B226" s="74"/>
      <c r="C226" s="88" t="s">
        <v>167</v>
      </c>
      <c r="D226" s="10"/>
      <c r="E226" s="147">
        <f>E213+E215+E216+E217+E221</f>
        <v>349.2</v>
      </c>
      <c r="F226" s="147">
        <f t="shared" ref="F226:H226" si="68">F213+F215+F216+F217+F221</f>
        <v>19.010000000000002</v>
      </c>
      <c r="G226" s="147">
        <f t="shared" si="68"/>
        <v>7.82</v>
      </c>
      <c r="H226" s="147">
        <f t="shared" si="68"/>
        <v>49.010000000000005</v>
      </c>
      <c r="I226" s="147"/>
      <c r="J226" s="147">
        <f>J213+J215+J216+J217+J219+J221</f>
        <v>481.3</v>
      </c>
      <c r="K226" s="147">
        <f t="shared" ref="K226:M226" si="69">K213+K215+K216+K217+K219+K221</f>
        <v>23.34</v>
      </c>
      <c r="L226" s="147">
        <f t="shared" si="69"/>
        <v>9.17</v>
      </c>
      <c r="M226" s="147">
        <f t="shared" si="69"/>
        <v>53.940000000000005</v>
      </c>
    </row>
    <row r="227" spans="2:13" ht="16.5" thickBot="1" x14ac:dyDescent="0.3">
      <c r="B227" s="74"/>
      <c r="C227" s="88" t="s">
        <v>168</v>
      </c>
      <c r="D227" s="10"/>
      <c r="E227" s="147">
        <f>E213+E215+E216+E217+E222</f>
        <v>283.39999999999998</v>
      </c>
      <c r="F227" s="147">
        <f t="shared" ref="F227:H227" si="70">F213+F215+F216+F217+F222</f>
        <v>18.2</v>
      </c>
      <c r="G227" s="147">
        <f t="shared" si="70"/>
        <v>7.85</v>
      </c>
      <c r="H227" s="147">
        <f t="shared" si="70"/>
        <v>35.370000000000005</v>
      </c>
      <c r="I227" s="147"/>
      <c r="J227" s="147">
        <f>+J213+J215+J216+J217+J219+J222</f>
        <v>421.90000000000003</v>
      </c>
      <c r="K227" s="147">
        <f t="shared" ref="K227:M227" si="71">+K213+K215+K216+K217+K219+K222</f>
        <v>22.41</v>
      </c>
      <c r="L227" s="147">
        <f t="shared" si="71"/>
        <v>9.23</v>
      </c>
      <c r="M227" s="147">
        <f t="shared" si="71"/>
        <v>42.35</v>
      </c>
    </row>
    <row r="228" spans="2:13" ht="16.5" thickBot="1" x14ac:dyDescent="0.3">
      <c r="B228" s="74"/>
      <c r="C228" s="88" t="s">
        <v>169</v>
      </c>
      <c r="D228" s="10"/>
      <c r="E228" s="147">
        <f>E213+E215+E216+E217+E219+E223</f>
        <v>357.6</v>
      </c>
      <c r="F228" s="147">
        <f t="shared" ref="F228:H228" si="72">F213+F215+F216+F217+F219+F223</f>
        <v>72.12</v>
      </c>
      <c r="G228" s="147">
        <f t="shared" si="72"/>
        <v>7.79</v>
      </c>
      <c r="H228" s="147">
        <f t="shared" si="72"/>
        <v>35.99</v>
      </c>
      <c r="I228" s="147"/>
      <c r="J228" s="147">
        <f>J213+J215+J216+J217+J219+J223</f>
        <v>428.3</v>
      </c>
      <c r="K228" s="147">
        <f t="shared" ref="K228:M228" si="73">K213+K215+K216+K217+K219+K223</f>
        <v>22.63</v>
      </c>
      <c r="L228" s="147">
        <f t="shared" si="73"/>
        <v>9.08</v>
      </c>
      <c r="M228" s="147">
        <f t="shared" si="73"/>
        <v>43.070000000000007</v>
      </c>
    </row>
    <row r="229" spans="2:13" ht="15.75" x14ac:dyDescent="0.25">
      <c r="B229" s="105"/>
      <c r="C229" s="131" t="s">
        <v>170</v>
      </c>
      <c r="D229" s="132"/>
      <c r="E229" s="132">
        <f>E213+E215+E216+E217+E219+E224</f>
        <v>356.40000000000003</v>
      </c>
      <c r="F229" s="132">
        <f t="shared" ref="F229:H229" si="74">F213+F215+F216+F217+F219+F224</f>
        <v>18.600000000000001</v>
      </c>
      <c r="G229" s="132">
        <f t="shared" si="74"/>
        <v>7.87</v>
      </c>
      <c r="H229" s="132">
        <f t="shared" si="74"/>
        <v>34.49</v>
      </c>
      <c r="I229" s="132"/>
      <c r="J229" s="132">
        <f>J213+J215+J216+J217+J219+J224</f>
        <v>426.7</v>
      </c>
      <c r="K229" s="132">
        <f t="shared" ref="K229:M229" si="75">K213+K215+K216+K217+K219+K224</f>
        <v>22.73</v>
      </c>
      <c r="L229" s="132">
        <f t="shared" si="75"/>
        <v>9.25</v>
      </c>
      <c r="M229" s="132">
        <f t="shared" si="75"/>
        <v>41.07</v>
      </c>
    </row>
    <row r="230" spans="2:13" ht="15.75" x14ac:dyDescent="0.25">
      <c r="B230" s="230" t="s">
        <v>58</v>
      </c>
      <c r="C230" s="231"/>
      <c r="D230" s="231"/>
      <c r="E230" s="231"/>
      <c r="F230" s="231"/>
      <c r="G230" s="231"/>
      <c r="H230" s="231"/>
      <c r="I230" s="231"/>
      <c r="J230" s="231"/>
      <c r="K230" s="231"/>
      <c r="L230" s="231"/>
      <c r="M230" s="232"/>
    </row>
    <row r="231" spans="2:13" x14ac:dyDescent="0.25">
      <c r="B231" s="100" t="s">
        <v>230</v>
      </c>
      <c r="C231" s="48" t="s">
        <v>231</v>
      </c>
      <c r="D231" s="144">
        <v>60</v>
      </c>
      <c r="E231" s="144">
        <v>37</v>
      </c>
      <c r="F231" s="144">
        <v>0.5</v>
      </c>
      <c r="G231" s="144">
        <v>3</v>
      </c>
      <c r="H231" s="144">
        <v>1.8</v>
      </c>
      <c r="I231" s="144">
        <v>80</v>
      </c>
      <c r="J231" s="144">
        <v>55</v>
      </c>
      <c r="K231" s="144">
        <v>0.8</v>
      </c>
      <c r="L231" s="144">
        <v>4.5</v>
      </c>
      <c r="M231" s="144">
        <v>2.7</v>
      </c>
    </row>
    <row r="232" spans="2:13" ht="15.75" thickBot="1" x14ac:dyDescent="0.3">
      <c r="B232" s="42" t="s">
        <v>95</v>
      </c>
      <c r="C232" s="46" t="s">
        <v>56</v>
      </c>
      <c r="D232" s="65">
        <v>180</v>
      </c>
      <c r="E232" s="159">
        <f>J232/2*1.8</f>
        <v>127.8</v>
      </c>
      <c r="F232" s="159">
        <f t="shared" ref="F232:G232" si="76">K232/2*1.8</f>
        <v>5.2110000000000003</v>
      </c>
      <c r="G232" s="159">
        <f t="shared" si="76"/>
        <v>4.077</v>
      </c>
      <c r="H232" s="159">
        <v>22.6</v>
      </c>
      <c r="I232" s="10">
        <v>200</v>
      </c>
      <c r="J232" s="10">
        <v>142</v>
      </c>
      <c r="K232" s="10">
        <v>5.79</v>
      </c>
      <c r="L232" s="10">
        <v>4.53</v>
      </c>
      <c r="M232" s="10" t="s">
        <v>112</v>
      </c>
    </row>
    <row r="233" spans="2:13" ht="15.75" thickBot="1" x14ac:dyDescent="0.3">
      <c r="B233" s="25" t="s">
        <v>255</v>
      </c>
      <c r="C233" s="47" t="s">
        <v>256</v>
      </c>
      <c r="D233" s="10">
        <v>45</v>
      </c>
      <c r="E233" s="10">
        <v>73.349999999999994</v>
      </c>
      <c r="F233" s="10">
        <v>6.29</v>
      </c>
      <c r="G233" s="10">
        <v>3.96</v>
      </c>
      <c r="H233" s="10">
        <v>3.16</v>
      </c>
      <c r="I233" s="1">
        <v>60</v>
      </c>
      <c r="J233" s="1">
        <v>97.8</v>
      </c>
      <c r="K233" s="1">
        <v>6.29</v>
      </c>
      <c r="L233" s="1">
        <v>5.28</v>
      </c>
      <c r="M233" s="1">
        <v>4.21</v>
      </c>
    </row>
    <row r="234" spans="2:13" ht="30.75" thickBot="1" x14ac:dyDescent="0.3">
      <c r="B234" s="25" t="s">
        <v>114</v>
      </c>
      <c r="C234" s="47" t="s">
        <v>113</v>
      </c>
      <c r="D234" s="10">
        <v>80</v>
      </c>
      <c r="E234" s="10">
        <v>108</v>
      </c>
      <c r="F234" s="10">
        <v>3</v>
      </c>
      <c r="G234" s="10">
        <v>1.8</v>
      </c>
      <c r="H234" s="10">
        <v>19.600000000000001</v>
      </c>
      <c r="I234" s="1">
        <v>100</v>
      </c>
      <c r="J234" s="1">
        <v>134</v>
      </c>
      <c r="K234" s="1">
        <v>3.8</v>
      </c>
      <c r="L234" s="1">
        <v>2.2000000000000002</v>
      </c>
      <c r="M234" s="1">
        <v>24.5</v>
      </c>
    </row>
    <row r="235" spans="2:13" ht="15.75" thickBot="1" x14ac:dyDescent="0.3">
      <c r="B235" s="25" t="s">
        <v>72</v>
      </c>
      <c r="C235" s="47" t="s">
        <v>236</v>
      </c>
      <c r="D235" s="10">
        <v>30</v>
      </c>
      <c r="E235" s="10">
        <v>71</v>
      </c>
      <c r="F235" s="10">
        <v>2.1</v>
      </c>
      <c r="G235" s="10">
        <v>2.4</v>
      </c>
      <c r="H235" s="10">
        <v>9.9</v>
      </c>
      <c r="I235" s="1">
        <v>50</v>
      </c>
      <c r="J235" s="1">
        <v>79</v>
      </c>
      <c r="K235" s="1">
        <v>2.34</v>
      </c>
      <c r="L235" s="1">
        <v>2.65</v>
      </c>
      <c r="M235" s="1">
        <v>10.02</v>
      </c>
    </row>
    <row r="236" spans="2:13" ht="15.75" x14ac:dyDescent="0.25">
      <c r="B236" s="98" t="s">
        <v>177</v>
      </c>
      <c r="C236" s="81" t="s">
        <v>22</v>
      </c>
      <c r="D236" s="55">
        <v>150</v>
      </c>
      <c r="E236" s="55">
        <v>98.6</v>
      </c>
      <c r="F236" s="55">
        <v>5.43</v>
      </c>
      <c r="G236" s="55">
        <v>4.3499999999999996</v>
      </c>
      <c r="H236" s="55">
        <v>8.9700000000000006</v>
      </c>
      <c r="I236" s="55">
        <v>200</v>
      </c>
      <c r="J236" s="55">
        <v>112.48</v>
      </c>
      <c r="K236" s="55">
        <v>6.11</v>
      </c>
      <c r="L236" s="55">
        <v>5.5</v>
      </c>
      <c r="M236" s="55">
        <v>9.85</v>
      </c>
    </row>
    <row r="237" spans="2:13" ht="15.75" x14ac:dyDescent="0.25">
      <c r="B237" s="61"/>
      <c r="C237" s="17" t="s">
        <v>17</v>
      </c>
      <c r="D237" s="183"/>
      <c r="E237" s="183">
        <f t="shared" ref="E237:M237" si="77">SUM(E231:E236)</f>
        <v>515.75</v>
      </c>
      <c r="F237" s="183">
        <f t="shared" si="77"/>
        <v>22.531000000000002</v>
      </c>
      <c r="G237" s="183">
        <f t="shared" si="77"/>
        <v>19.587</v>
      </c>
      <c r="H237" s="183">
        <f t="shared" si="77"/>
        <v>66.03</v>
      </c>
      <c r="I237" s="183"/>
      <c r="J237" s="183">
        <f t="shared" si="77"/>
        <v>620.28</v>
      </c>
      <c r="K237" s="183">
        <f t="shared" si="77"/>
        <v>25.13</v>
      </c>
      <c r="L237" s="181">
        <f t="shared" si="77"/>
        <v>24.66</v>
      </c>
      <c r="M237" s="181">
        <f t="shared" si="77"/>
        <v>51.28</v>
      </c>
    </row>
    <row r="238" spans="2:13" ht="15.75" x14ac:dyDescent="0.25">
      <c r="B238" s="145"/>
      <c r="C238" s="134"/>
      <c r="D238" s="153"/>
      <c r="E238" s="153"/>
      <c r="F238" s="153"/>
      <c r="G238" s="153"/>
      <c r="H238" s="153"/>
      <c r="I238" s="153"/>
      <c r="J238" s="153"/>
      <c r="K238" s="153"/>
      <c r="L238" s="153"/>
      <c r="M238" s="153"/>
    </row>
    <row r="239" spans="2:13" x14ac:dyDescent="0.25">
      <c r="B239" s="227" t="s">
        <v>182</v>
      </c>
      <c r="C239" s="228"/>
      <c r="D239" s="228"/>
      <c r="E239" s="228"/>
      <c r="F239" s="228"/>
      <c r="G239" s="228"/>
      <c r="H239" s="228"/>
      <c r="I239" s="228"/>
      <c r="J239" s="228"/>
      <c r="K239" s="228"/>
      <c r="L239" s="228"/>
      <c r="M239" s="229"/>
    </row>
    <row r="240" spans="2:13" x14ac:dyDescent="0.25">
      <c r="B240" s="244" t="s">
        <v>44</v>
      </c>
      <c r="C240" s="244"/>
      <c r="D240" s="244"/>
      <c r="E240" s="244"/>
      <c r="F240" s="244"/>
      <c r="G240" s="244"/>
      <c r="H240" s="244"/>
      <c r="I240" s="244"/>
      <c r="J240" s="244"/>
      <c r="K240" s="244"/>
      <c r="L240" s="244"/>
      <c r="M240" s="244"/>
    </row>
    <row r="241" spans="2:13" ht="30.75" thickBot="1" x14ac:dyDescent="0.3">
      <c r="B241" s="42" t="s">
        <v>224</v>
      </c>
      <c r="C241" s="9" t="s">
        <v>225</v>
      </c>
      <c r="D241" s="10">
        <v>60</v>
      </c>
      <c r="E241" s="37">
        <v>8</v>
      </c>
      <c r="F241" s="37">
        <v>0.5</v>
      </c>
      <c r="G241" s="37">
        <v>0.1</v>
      </c>
      <c r="H241" s="37">
        <v>2</v>
      </c>
      <c r="I241" s="139">
        <v>80</v>
      </c>
      <c r="J241" s="139">
        <v>10</v>
      </c>
      <c r="K241" s="139">
        <v>0.9</v>
      </c>
      <c r="L241" s="139">
        <v>0.12</v>
      </c>
      <c r="M241" s="175">
        <v>2.21</v>
      </c>
    </row>
    <row r="242" spans="2:13" ht="15.75" thickBot="1" x14ac:dyDescent="0.3">
      <c r="B242" s="107" t="s">
        <v>115</v>
      </c>
      <c r="C242" s="47" t="s">
        <v>198</v>
      </c>
      <c r="D242" s="10">
        <v>80</v>
      </c>
      <c r="E242" s="10">
        <v>97.6</v>
      </c>
      <c r="F242" s="10">
        <v>2.87</v>
      </c>
      <c r="G242" s="10">
        <v>4.29</v>
      </c>
      <c r="H242" s="10">
        <v>11.58</v>
      </c>
      <c r="I242" s="10">
        <v>100</v>
      </c>
      <c r="J242" s="10">
        <v>122</v>
      </c>
      <c r="K242" s="10">
        <v>3.59</v>
      </c>
      <c r="L242" s="10">
        <v>5.37</v>
      </c>
      <c r="M242" s="10">
        <v>14.47</v>
      </c>
    </row>
    <row r="243" spans="2:13" ht="16.5" thickBot="1" x14ac:dyDescent="0.3">
      <c r="B243" s="74" t="s">
        <v>199</v>
      </c>
      <c r="C243" s="47" t="s">
        <v>15</v>
      </c>
      <c r="D243" s="10">
        <v>30</v>
      </c>
      <c r="E243" s="10">
        <v>71</v>
      </c>
      <c r="F243" s="10">
        <v>2.1</v>
      </c>
      <c r="G243" s="10">
        <v>2.4</v>
      </c>
      <c r="H243" s="10">
        <v>9.9</v>
      </c>
      <c r="I243" s="10">
        <v>30</v>
      </c>
      <c r="J243" s="10">
        <v>71</v>
      </c>
      <c r="K243" s="10">
        <v>2.1</v>
      </c>
      <c r="L243" s="10">
        <v>2.4</v>
      </c>
      <c r="M243" s="10">
        <v>9.9</v>
      </c>
    </row>
    <row r="244" spans="2:13" ht="32.25" thickBot="1" x14ac:dyDescent="0.3">
      <c r="B244" s="74" t="s">
        <v>184</v>
      </c>
      <c r="C244" s="47" t="s">
        <v>185</v>
      </c>
      <c r="D244" s="10">
        <v>150</v>
      </c>
      <c r="E244" s="10">
        <v>1.98</v>
      </c>
      <c r="F244" s="10">
        <v>0.03</v>
      </c>
      <c r="G244" s="10">
        <v>0.01</v>
      </c>
      <c r="H244" s="10">
        <v>0.16</v>
      </c>
      <c r="I244" s="10">
        <v>200</v>
      </c>
      <c r="J244" s="10">
        <v>2.04</v>
      </c>
      <c r="K244" s="10">
        <v>0.05</v>
      </c>
      <c r="L244" s="10">
        <v>0.01</v>
      </c>
      <c r="M244" s="10">
        <v>0.18</v>
      </c>
    </row>
    <row r="245" spans="2:13" ht="16.5" thickBot="1" x14ac:dyDescent="0.3">
      <c r="B245" s="182" t="s">
        <v>161</v>
      </c>
      <c r="C245" s="47" t="s">
        <v>179</v>
      </c>
      <c r="D245" s="10">
        <v>15</v>
      </c>
      <c r="E245" s="10">
        <v>70.599999999999994</v>
      </c>
      <c r="F245" s="10">
        <v>4.5999999999999996</v>
      </c>
      <c r="G245" s="10">
        <v>2.2000000000000002</v>
      </c>
      <c r="H245" s="10">
        <v>3.6</v>
      </c>
      <c r="I245" s="10">
        <v>15</v>
      </c>
      <c r="J245" s="10">
        <v>70.599999999999994</v>
      </c>
      <c r="K245" s="10">
        <v>4.5999999999999996</v>
      </c>
      <c r="L245" s="10">
        <v>2.2000000000000002</v>
      </c>
      <c r="M245" s="10">
        <v>3.6</v>
      </c>
    </row>
    <row r="246" spans="2:13" ht="16.5" thickBot="1" x14ac:dyDescent="0.3">
      <c r="B246" s="149" t="s">
        <v>162</v>
      </c>
      <c r="C246" s="82" t="s">
        <v>24</v>
      </c>
      <c r="D246" s="83">
        <v>60</v>
      </c>
      <c r="E246" s="83">
        <v>47.3</v>
      </c>
      <c r="F246" s="83">
        <v>0.38</v>
      </c>
      <c r="G246" s="83">
        <v>0.38</v>
      </c>
      <c r="H246" s="83">
        <v>25.4</v>
      </c>
      <c r="I246" s="83">
        <v>80</v>
      </c>
      <c r="J246" s="83">
        <v>49.3</v>
      </c>
      <c r="K246" s="83">
        <v>0.39</v>
      </c>
      <c r="L246" s="83">
        <v>0.39</v>
      </c>
      <c r="M246" s="83">
        <v>28.5</v>
      </c>
    </row>
    <row r="247" spans="2:13" ht="15.75" customHeight="1" thickBot="1" x14ac:dyDescent="0.3">
      <c r="B247" s="74" t="s">
        <v>162</v>
      </c>
      <c r="C247" s="84" t="s">
        <v>16</v>
      </c>
      <c r="D247" s="83">
        <v>60</v>
      </c>
      <c r="E247" s="83">
        <v>91</v>
      </c>
      <c r="F247" s="83">
        <v>1.05</v>
      </c>
      <c r="G247" s="83">
        <v>0.15</v>
      </c>
      <c r="H247" s="83">
        <v>19.7</v>
      </c>
      <c r="I247" s="83">
        <v>80</v>
      </c>
      <c r="J247" s="83">
        <v>93</v>
      </c>
      <c r="K247" s="83">
        <v>1.25</v>
      </c>
      <c r="L247" s="83">
        <v>0.18</v>
      </c>
      <c r="M247" s="83">
        <v>19.670000000000002</v>
      </c>
    </row>
    <row r="248" spans="2:13" ht="15.75" x14ac:dyDescent="0.25">
      <c r="B248" s="85" t="s">
        <v>162</v>
      </c>
      <c r="C248" s="54" t="s">
        <v>163</v>
      </c>
      <c r="D248" s="55">
        <v>60</v>
      </c>
      <c r="E248" s="55">
        <v>25.2</v>
      </c>
      <c r="F248" s="55">
        <v>0.24</v>
      </c>
      <c r="G248" s="55">
        <v>0.18</v>
      </c>
      <c r="H248" s="55">
        <v>6.06</v>
      </c>
      <c r="I248" s="55">
        <v>80</v>
      </c>
      <c r="J248" s="55">
        <v>33.6</v>
      </c>
      <c r="K248" s="55">
        <v>0.32</v>
      </c>
      <c r="L248" s="55">
        <v>0.24</v>
      </c>
      <c r="M248" s="55">
        <v>8.08</v>
      </c>
    </row>
    <row r="249" spans="2:13" ht="20.25" customHeight="1" x14ac:dyDescent="0.25">
      <c r="B249" s="160" t="s">
        <v>164</v>
      </c>
      <c r="C249" s="48" t="s">
        <v>20</v>
      </c>
      <c r="D249" s="150">
        <v>60</v>
      </c>
      <c r="E249" s="150">
        <v>30</v>
      </c>
      <c r="F249" s="150">
        <v>54</v>
      </c>
      <c r="G249" s="150">
        <v>0.12</v>
      </c>
      <c r="H249" s="150">
        <v>6.6</v>
      </c>
      <c r="I249" s="150">
        <v>80</v>
      </c>
      <c r="J249" s="150">
        <v>40</v>
      </c>
      <c r="K249" s="150">
        <v>0.54</v>
      </c>
      <c r="L249" s="150">
        <v>0.09</v>
      </c>
      <c r="M249" s="150">
        <v>8.8000000000000007</v>
      </c>
    </row>
    <row r="250" spans="2:13" ht="16.5" thickBot="1" x14ac:dyDescent="0.3">
      <c r="B250" s="149" t="s">
        <v>162</v>
      </c>
      <c r="C250" s="47" t="s">
        <v>165</v>
      </c>
      <c r="D250" s="10">
        <v>60</v>
      </c>
      <c r="E250" s="10">
        <v>28.8</v>
      </c>
      <c r="F250" s="10">
        <v>0.48</v>
      </c>
      <c r="G250" s="10">
        <v>0.2</v>
      </c>
      <c r="H250" s="10">
        <v>5.0999999999999996</v>
      </c>
      <c r="I250" s="10">
        <v>80</v>
      </c>
      <c r="J250" s="10">
        <v>38.4</v>
      </c>
      <c r="K250" s="10">
        <v>0.64</v>
      </c>
      <c r="L250" s="10">
        <v>0.26</v>
      </c>
      <c r="M250" s="10">
        <v>6.8</v>
      </c>
    </row>
    <row r="251" spans="2:13" ht="16.5" thickBot="1" x14ac:dyDescent="0.3">
      <c r="B251" s="74"/>
      <c r="C251" s="88" t="s">
        <v>166</v>
      </c>
      <c r="D251" s="10"/>
      <c r="E251" s="148">
        <f>E238+E241+E242+E243+E244+E246</f>
        <v>225.88</v>
      </c>
      <c r="F251" s="148">
        <f t="shared" ref="F251:H251" si="78">F238+F241+F242+F243+F244+F246</f>
        <v>5.8800000000000008</v>
      </c>
      <c r="G251" s="148">
        <f t="shared" si="78"/>
        <v>7.1799999999999988</v>
      </c>
      <c r="H251" s="148">
        <f t="shared" si="78"/>
        <v>49.04</v>
      </c>
      <c r="I251" s="148"/>
      <c r="J251" s="148">
        <f>J238+J241+J242+J243+J244+J246</f>
        <v>254.33999999999997</v>
      </c>
      <c r="K251" s="148">
        <f t="shared" ref="K251:M251" si="79">K238+K241+K242+K243+K244+K246</f>
        <v>7.0299999999999994</v>
      </c>
      <c r="L251" s="148">
        <f t="shared" si="79"/>
        <v>8.2900000000000009</v>
      </c>
      <c r="M251" s="148">
        <f t="shared" si="79"/>
        <v>55.26</v>
      </c>
    </row>
    <row r="252" spans="2:13" ht="16.5" thickBot="1" x14ac:dyDescent="0.3">
      <c r="B252" s="74"/>
      <c r="C252" s="88" t="s">
        <v>167</v>
      </c>
      <c r="D252" s="10"/>
      <c r="E252" s="148">
        <f>E238+E241+E242+E243+E247</f>
        <v>267.60000000000002</v>
      </c>
      <c r="F252" s="148">
        <f t="shared" ref="F252:H252" si="80">F238+F241+F242+F243+F247</f>
        <v>6.5200000000000005</v>
      </c>
      <c r="G252" s="148">
        <f t="shared" si="80"/>
        <v>6.9399999999999995</v>
      </c>
      <c r="H252" s="148">
        <f t="shared" si="80"/>
        <v>43.18</v>
      </c>
      <c r="I252" s="148"/>
      <c r="J252" s="148">
        <f>J238+J241+J242+J243+J244+J247</f>
        <v>298.03999999999996</v>
      </c>
      <c r="K252" s="148">
        <f t="shared" ref="K252:M252" si="81">K238+K241+K242+K243+K244+K247</f>
        <v>7.89</v>
      </c>
      <c r="L252" s="148">
        <f t="shared" si="81"/>
        <v>8.08</v>
      </c>
      <c r="M252" s="148">
        <f t="shared" si="81"/>
        <v>46.43</v>
      </c>
    </row>
    <row r="253" spans="2:13" ht="16.5" thickBot="1" x14ac:dyDescent="0.3">
      <c r="B253" s="74"/>
      <c r="C253" s="88" t="s">
        <v>168</v>
      </c>
      <c r="D253" s="10"/>
      <c r="E253" s="148">
        <f>E238+E241+E242+E243+E248</f>
        <v>201.79999999999998</v>
      </c>
      <c r="F253" s="148">
        <f t="shared" ref="F253:H253" si="82">F238+F241+F242+F243+F248</f>
        <v>5.7100000000000009</v>
      </c>
      <c r="G253" s="148">
        <f t="shared" si="82"/>
        <v>6.9699999999999989</v>
      </c>
      <c r="H253" s="148">
        <f t="shared" si="82"/>
        <v>29.54</v>
      </c>
      <c r="I253" s="148"/>
      <c r="J253" s="148">
        <f>+J238+J241+J242+J243+J244+J248</f>
        <v>238.64</v>
      </c>
      <c r="K253" s="148">
        <f t="shared" ref="K253:M253" si="83">+K238+K241+K242+K243+K244+K248</f>
        <v>6.96</v>
      </c>
      <c r="L253" s="148">
        <f t="shared" si="83"/>
        <v>8.14</v>
      </c>
      <c r="M253" s="148">
        <f t="shared" si="83"/>
        <v>34.839999999999996</v>
      </c>
    </row>
    <row r="254" spans="2:13" ht="15.75" x14ac:dyDescent="0.25">
      <c r="B254" s="105"/>
      <c r="C254" s="62" t="s">
        <v>169</v>
      </c>
      <c r="D254" s="55"/>
      <c r="E254" s="151">
        <f>E238+E241+E242+E243+E244+E249</f>
        <v>208.57999999999998</v>
      </c>
      <c r="F254" s="151">
        <f t="shared" ref="F254:H254" si="84">F238+F241+F242+F243+F244+F249</f>
        <v>59.5</v>
      </c>
      <c r="G254" s="151">
        <f t="shared" si="84"/>
        <v>6.919999999999999</v>
      </c>
      <c r="H254" s="151">
        <f t="shared" si="84"/>
        <v>30.240000000000002</v>
      </c>
      <c r="I254" s="151"/>
      <c r="J254" s="151">
        <f>J238+J241+J242+J243+J244+J249</f>
        <v>245.04</v>
      </c>
      <c r="K254" s="151">
        <f t="shared" ref="K254:M254" si="85">K238+K241+K242+K243+K244+K249</f>
        <v>7.18</v>
      </c>
      <c r="L254" s="151">
        <f t="shared" si="85"/>
        <v>7.99</v>
      </c>
      <c r="M254" s="151">
        <f t="shared" si="85"/>
        <v>35.56</v>
      </c>
    </row>
    <row r="255" spans="2:13" ht="15.75" x14ac:dyDescent="0.25">
      <c r="B255" s="149"/>
      <c r="C255" s="134" t="s">
        <v>170</v>
      </c>
      <c r="D255" s="162"/>
      <c r="E255" s="162">
        <f>E238+E241+E242+E243+E244+E250</f>
        <v>207.38</v>
      </c>
      <c r="F255" s="162">
        <f t="shared" ref="F255:H255" si="86">F238+F241+F242+F243+F244+F250</f>
        <v>5.98</v>
      </c>
      <c r="G255" s="162">
        <f t="shared" si="86"/>
        <v>6.9999999999999991</v>
      </c>
      <c r="H255" s="162">
        <f t="shared" si="86"/>
        <v>28.740000000000002</v>
      </c>
      <c r="I255" s="162"/>
      <c r="J255" s="162">
        <f>J238+J241+J242+J243+J244+J250</f>
        <v>243.44</v>
      </c>
      <c r="K255" s="162">
        <f t="shared" ref="K255:M255" si="87">K238+K241+K242+K243+K244+K250</f>
        <v>7.2799999999999994</v>
      </c>
      <c r="L255" s="162">
        <f t="shared" si="87"/>
        <v>8.16</v>
      </c>
      <c r="M255" s="162">
        <f t="shared" si="87"/>
        <v>33.559999999999995</v>
      </c>
    </row>
    <row r="256" spans="2:13" ht="15.75" x14ac:dyDescent="0.25">
      <c r="B256" s="245" t="s">
        <v>45</v>
      </c>
      <c r="C256" s="245"/>
      <c r="D256" s="245"/>
      <c r="E256" s="245"/>
      <c r="F256" s="245"/>
      <c r="G256" s="245"/>
      <c r="H256" s="245"/>
      <c r="I256" s="245"/>
      <c r="J256" s="245"/>
      <c r="K256" s="245"/>
      <c r="L256" s="245"/>
      <c r="M256" s="245"/>
    </row>
    <row r="257" spans="2:13" x14ac:dyDescent="0.25">
      <c r="B257" s="172" t="s">
        <v>105</v>
      </c>
      <c r="C257" s="173" t="s">
        <v>104</v>
      </c>
      <c r="D257" s="174">
        <v>180</v>
      </c>
      <c r="E257" s="174">
        <f>J257/2*1.8</f>
        <v>80.100000000000009</v>
      </c>
      <c r="F257" s="174">
        <f t="shared" ref="F257:H257" si="88">K257/2*1.8</f>
        <v>2.52</v>
      </c>
      <c r="G257" s="174">
        <f t="shared" si="88"/>
        <v>2.8800000000000003</v>
      </c>
      <c r="H257" s="174">
        <f t="shared" si="88"/>
        <v>11.79</v>
      </c>
      <c r="I257" s="55">
        <v>200</v>
      </c>
      <c r="J257" s="55">
        <v>89</v>
      </c>
      <c r="K257" s="55">
        <v>2.8</v>
      </c>
      <c r="L257" s="55">
        <v>3.2</v>
      </c>
      <c r="M257" s="55">
        <v>13.1</v>
      </c>
    </row>
    <row r="258" spans="2:13" x14ac:dyDescent="0.25">
      <c r="B258" s="100" t="s">
        <v>230</v>
      </c>
      <c r="C258" s="48" t="s">
        <v>231</v>
      </c>
      <c r="D258" s="150">
        <v>60</v>
      </c>
      <c r="E258" s="150">
        <v>37</v>
      </c>
      <c r="F258" s="150">
        <v>0.5</v>
      </c>
      <c r="G258" s="150">
        <v>3</v>
      </c>
      <c r="H258" s="150">
        <v>1.8</v>
      </c>
      <c r="I258" s="150">
        <v>80</v>
      </c>
      <c r="J258" s="150">
        <v>55</v>
      </c>
      <c r="K258" s="150">
        <v>0.8</v>
      </c>
      <c r="L258" s="150">
        <v>4.5</v>
      </c>
      <c r="M258" s="150">
        <v>2.7</v>
      </c>
    </row>
    <row r="259" spans="2:13" ht="15.75" thickBot="1" x14ac:dyDescent="0.3">
      <c r="B259" s="171" t="s">
        <v>117</v>
      </c>
      <c r="C259" s="9" t="s">
        <v>116</v>
      </c>
      <c r="D259" s="10">
        <v>45</v>
      </c>
      <c r="E259" s="10">
        <v>148.4</v>
      </c>
      <c r="F259" s="10">
        <v>7.96</v>
      </c>
      <c r="G259" s="10">
        <v>11.39</v>
      </c>
      <c r="H259" s="10">
        <v>3.99</v>
      </c>
      <c r="I259" s="139">
        <v>60</v>
      </c>
      <c r="J259" s="139">
        <v>190.8</v>
      </c>
      <c r="K259" s="139">
        <v>10.24</v>
      </c>
      <c r="L259" s="139">
        <v>14.65</v>
      </c>
      <c r="M259" s="139">
        <v>5.14</v>
      </c>
    </row>
    <row r="260" spans="2:13" ht="30.75" thickBot="1" x14ac:dyDescent="0.3">
      <c r="B260" s="27" t="s">
        <v>103</v>
      </c>
      <c r="C260" s="9" t="s">
        <v>38</v>
      </c>
      <c r="D260" s="10">
        <v>80</v>
      </c>
      <c r="E260" s="10">
        <f>J260*0.8</f>
        <v>112.80000000000001</v>
      </c>
      <c r="F260" s="10">
        <f t="shared" ref="F260:H260" si="89">K260*0.8</f>
        <v>2.4800000000000004</v>
      </c>
      <c r="G260" s="10">
        <f t="shared" si="89"/>
        <v>1.8399999999999999</v>
      </c>
      <c r="H260" s="10">
        <f t="shared" si="89"/>
        <v>21.44</v>
      </c>
      <c r="I260" s="1">
        <v>100</v>
      </c>
      <c r="J260" s="1">
        <v>141</v>
      </c>
      <c r="K260" s="1">
        <v>3.1</v>
      </c>
      <c r="L260" s="1">
        <v>2.2999999999999998</v>
      </c>
      <c r="M260" s="1">
        <v>26.8</v>
      </c>
    </row>
    <row r="261" spans="2:13" ht="15.75" thickBot="1" x14ac:dyDescent="0.3">
      <c r="B261" s="27" t="s">
        <v>72</v>
      </c>
      <c r="C261" s="9" t="s">
        <v>151</v>
      </c>
      <c r="D261" s="10">
        <v>30</v>
      </c>
      <c r="E261" s="10">
        <v>71</v>
      </c>
      <c r="F261" s="10">
        <v>2.1</v>
      </c>
      <c r="G261" s="10">
        <v>2.4</v>
      </c>
      <c r="H261" s="10">
        <v>9.9</v>
      </c>
      <c r="I261" s="1">
        <v>30</v>
      </c>
      <c r="J261" s="1">
        <v>71</v>
      </c>
      <c r="K261" s="1">
        <v>2.1</v>
      </c>
      <c r="L261" s="1">
        <v>2.4</v>
      </c>
      <c r="M261" s="1">
        <v>9.9</v>
      </c>
    </row>
    <row r="262" spans="2:13" ht="15.75" thickBot="1" x14ac:dyDescent="0.3">
      <c r="B262" s="27" t="s">
        <v>82</v>
      </c>
      <c r="C262" s="9" t="s">
        <v>64</v>
      </c>
      <c r="D262" s="10">
        <v>180</v>
      </c>
      <c r="E262" s="10">
        <f>J262/2*1.8</f>
        <v>59.4</v>
      </c>
      <c r="F262" s="10">
        <f t="shared" ref="F262:H262" si="90">K262/2*1.8</f>
        <v>0.27</v>
      </c>
      <c r="G262" s="10">
        <f t="shared" si="90"/>
        <v>0</v>
      </c>
      <c r="H262" s="10">
        <f t="shared" si="90"/>
        <v>14.670000000000002</v>
      </c>
      <c r="I262" s="1">
        <v>200</v>
      </c>
      <c r="J262" s="1">
        <v>66</v>
      </c>
      <c r="K262" s="1">
        <v>0.3</v>
      </c>
      <c r="L262" s="1">
        <v>0</v>
      </c>
      <c r="M262" s="1">
        <v>16.3</v>
      </c>
    </row>
    <row r="263" spans="2:13" ht="17.25" thickBot="1" x14ac:dyDescent="0.3">
      <c r="B263" s="5"/>
      <c r="C263" s="14" t="s">
        <v>17</v>
      </c>
      <c r="D263" s="15"/>
      <c r="E263" s="15">
        <f>SUM(E257:E262)</f>
        <v>508.7</v>
      </c>
      <c r="F263" s="15">
        <f>SUM(F257:F262)</f>
        <v>15.83</v>
      </c>
      <c r="G263" s="15">
        <f>SUM(G257:G262)</f>
        <v>21.51</v>
      </c>
      <c r="H263" s="15">
        <f>SUM(H257:H262)</f>
        <v>63.589999999999996</v>
      </c>
      <c r="I263" s="15"/>
      <c r="J263" s="15">
        <f>SUM(J257:J262)</f>
        <v>612.79999999999995</v>
      </c>
      <c r="K263" s="15">
        <f>SUM(K257:K262)</f>
        <v>19.340000000000003</v>
      </c>
      <c r="L263" s="15">
        <f>SUM(L257:L262)</f>
        <v>27.05</v>
      </c>
      <c r="M263" s="63">
        <f>SUM(M257:M262)</f>
        <v>73.94</v>
      </c>
    </row>
    <row r="264" spans="2:13" ht="15.75" x14ac:dyDescent="0.25">
      <c r="B264" s="247"/>
      <c r="C264" s="248"/>
      <c r="D264" s="248"/>
      <c r="E264" s="248"/>
      <c r="F264" s="248"/>
      <c r="G264" s="248"/>
      <c r="H264" s="248"/>
      <c r="I264" s="248"/>
      <c r="J264" s="248"/>
      <c r="K264" s="248"/>
      <c r="L264" s="248"/>
      <c r="M264" s="249"/>
    </row>
    <row r="265" spans="2:13" ht="32.25" thickBot="1" x14ac:dyDescent="0.3">
      <c r="B265" s="101" t="s">
        <v>156</v>
      </c>
      <c r="C265" s="102" t="s">
        <v>0</v>
      </c>
      <c r="D265" s="215" t="s">
        <v>200</v>
      </c>
      <c r="E265" s="216"/>
      <c r="F265" s="216"/>
      <c r="G265" s="216"/>
      <c r="H265" s="217"/>
      <c r="I265" s="253" t="s">
        <v>201</v>
      </c>
      <c r="J265" s="216"/>
      <c r="K265" s="216"/>
      <c r="L265" s="216"/>
      <c r="M265" s="217"/>
    </row>
    <row r="266" spans="2:13" ht="16.5" thickBot="1" x14ac:dyDescent="0.3">
      <c r="B266" s="74"/>
      <c r="C266" s="75"/>
      <c r="D266" s="75" t="s">
        <v>1</v>
      </c>
      <c r="E266" s="75" t="s">
        <v>2</v>
      </c>
      <c r="F266" s="75" t="s">
        <v>3</v>
      </c>
      <c r="G266" s="75" t="s">
        <v>4</v>
      </c>
      <c r="H266" s="75" t="s">
        <v>5</v>
      </c>
      <c r="I266" s="75" t="s">
        <v>1</v>
      </c>
      <c r="J266" s="75" t="s">
        <v>6</v>
      </c>
      <c r="K266" s="75" t="s">
        <v>7</v>
      </c>
      <c r="L266" s="75" t="s">
        <v>7</v>
      </c>
      <c r="M266" s="75" t="s">
        <v>8</v>
      </c>
    </row>
    <row r="267" spans="2:13" ht="39" thickBot="1" x14ac:dyDescent="0.3">
      <c r="B267" s="76"/>
      <c r="C267" s="103" t="s">
        <v>25</v>
      </c>
      <c r="D267" s="75"/>
      <c r="E267" s="75" t="s">
        <v>10</v>
      </c>
      <c r="F267" s="75" t="s">
        <v>11</v>
      </c>
      <c r="G267" s="75" t="s">
        <v>12</v>
      </c>
      <c r="H267" s="75" t="s">
        <v>13</v>
      </c>
      <c r="I267" s="75"/>
      <c r="J267" s="75" t="s">
        <v>10</v>
      </c>
      <c r="K267" s="75" t="s">
        <v>11</v>
      </c>
      <c r="L267" s="75" t="s">
        <v>12</v>
      </c>
      <c r="M267" s="75" t="s">
        <v>13</v>
      </c>
    </row>
    <row r="268" spans="2:13" x14ac:dyDescent="0.25">
      <c r="B268" s="254" t="s">
        <v>14</v>
      </c>
      <c r="C268" s="255"/>
      <c r="D268" s="255"/>
      <c r="E268" s="255"/>
      <c r="F268" s="255"/>
      <c r="G268" s="255"/>
      <c r="H268" s="255"/>
      <c r="I268" s="255"/>
      <c r="J268" s="255"/>
      <c r="K268" s="255"/>
      <c r="L268" s="255"/>
      <c r="M268" s="256"/>
    </row>
    <row r="269" spans="2:13" x14ac:dyDescent="0.25">
      <c r="B269" s="195" t="s">
        <v>44</v>
      </c>
      <c r="C269" s="196"/>
      <c r="D269" s="196"/>
      <c r="E269" s="196"/>
      <c r="F269" s="196"/>
      <c r="G269" s="196"/>
      <c r="H269" s="196"/>
      <c r="I269" s="196"/>
      <c r="J269" s="196"/>
      <c r="K269" s="196"/>
      <c r="L269" s="196"/>
      <c r="M269" s="197"/>
    </row>
    <row r="270" spans="2:13" ht="30.75" thickBot="1" x14ac:dyDescent="0.3">
      <c r="B270" s="170">
        <v>8</v>
      </c>
      <c r="C270" s="167" t="s">
        <v>241</v>
      </c>
      <c r="D270" s="168">
        <v>60</v>
      </c>
      <c r="E270" s="168">
        <v>57.6</v>
      </c>
      <c r="F270" s="168">
        <v>1.35</v>
      </c>
      <c r="G270" s="168">
        <v>2.0699999999999998</v>
      </c>
      <c r="H270" s="168">
        <v>4.17</v>
      </c>
      <c r="I270" s="168">
        <v>80</v>
      </c>
      <c r="J270" s="168">
        <v>76.8</v>
      </c>
      <c r="K270" s="168">
        <v>1.8</v>
      </c>
      <c r="L270" s="168">
        <v>5.56</v>
      </c>
      <c r="M270" s="168">
        <v>4.87</v>
      </c>
    </row>
    <row r="271" spans="2:13" ht="37.5" customHeight="1" thickBot="1" x14ac:dyDescent="0.3">
      <c r="B271" s="108">
        <v>46</v>
      </c>
      <c r="C271" s="109" t="s">
        <v>202</v>
      </c>
      <c r="D271" s="10">
        <v>100</v>
      </c>
      <c r="E271" s="10">
        <v>144.31</v>
      </c>
      <c r="F271" s="10">
        <v>4.54</v>
      </c>
      <c r="G271" s="10">
        <v>3.38</v>
      </c>
      <c r="H271" s="10">
        <v>23.92</v>
      </c>
      <c r="I271" s="10">
        <v>150</v>
      </c>
      <c r="J271" s="10">
        <v>216.47</v>
      </c>
      <c r="K271" s="10">
        <v>6.82</v>
      </c>
      <c r="L271" s="10">
        <v>5.07</v>
      </c>
      <c r="M271" s="10">
        <v>35.89</v>
      </c>
    </row>
    <row r="272" spans="2:13" ht="36" customHeight="1" thickBot="1" x14ac:dyDescent="0.3">
      <c r="B272" s="74" t="s">
        <v>203</v>
      </c>
      <c r="C272" s="47" t="s">
        <v>204</v>
      </c>
      <c r="D272" s="10">
        <v>80</v>
      </c>
      <c r="E272" s="10">
        <v>156</v>
      </c>
      <c r="F272" s="10">
        <v>13.86</v>
      </c>
      <c r="G272" s="10">
        <v>6.31</v>
      </c>
      <c r="H272" s="10">
        <v>1.98</v>
      </c>
      <c r="I272" s="10">
        <v>110</v>
      </c>
      <c r="J272" s="10">
        <v>215</v>
      </c>
      <c r="K272" s="10">
        <v>19.059999999999999</v>
      </c>
      <c r="L272" s="10">
        <v>8.67</v>
      </c>
      <c r="M272" s="10">
        <v>15.1</v>
      </c>
    </row>
    <row r="273" spans="2:13" ht="16.5" thickBot="1" x14ac:dyDescent="0.3">
      <c r="B273" s="74" t="s">
        <v>161</v>
      </c>
      <c r="C273" s="47" t="s">
        <v>15</v>
      </c>
      <c r="D273" s="10">
        <v>30</v>
      </c>
      <c r="E273" s="10">
        <v>71</v>
      </c>
      <c r="F273" s="10">
        <v>2.1</v>
      </c>
      <c r="G273" s="10">
        <v>2.4</v>
      </c>
      <c r="H273" s="10">
        <v>9.9</v>
      </c>
      <c r="I273" s="10">
        <v>30</v>
      </c>
      <c r="J273" s="10">
        <v>71</v>
      </c>
      <c r="K273" s="10">
        <v>2.1</v>
      </c>
      <c r="L273" s="10">
        <v>2.4</v>
      </c>
      <c r="M273" s="10">
        <v>9.9</v>
      </c>
    </row>
    <row r="274" spans="2:13" ht="16.5" thickBot="1" x14ac:dyDescent="0.3">
      <c r="B274" s="74" t="s">
        <v>161</v>
      </c>
      <c r="C274" s="47" t="s">
        <v>205</v>
      </c>
      <c r="D274" s="55">
        <v>120</v>
      </c>
      <c r="E274" s="55">
        <v>81</v>
      </c>
      <c r="F274" s="55">
        <v>0.48</v>
      </c>
      <c r="G274" s="55">
        <v>0.05</v>
      </c>
      <c r="H274" s="55">
        <v>29.8</v>
      </c>
      <c r="I274" s="55">
        <v>180</v>
      </c>
      <c r="J274" s="55">
        <v>90.02</v>
      </c>
      <c r="K274" s="55">
        <v>0.51</v>
      </c>
      <c r="L274" s="55">
        <v>0.08</v>
      </c>
      <c r="M274" s="55">
        <v>36.4</v>
      </c>
    </row>
    <row r="275" spans="2:13" ht="16.5" thickBot="1" x14ac:dyDescent="0.3">
      <c r="B275" s="136" t="s">
        <v>162</v>
      </c>
      <c r="C275" s="82" t="s">
        <v>24</v>
      </c>
      <c r="D275" s="83">
        <v>60</v>
      </c>
      <c r="E275" s="83">
        <v>47.3</v>
      </c>
      <c r="F275" s="83">
        <v>0.38</v>
      </c>
      <c r="G275" s="83">
        <v>0.38</v>
      </c>
      <c r="H275" s="83">
        <v>25.4</v>
      </c>
      <c r="I275" s="83">
        <v>80</v>
      </c>
      <c r="J275" s="83">
        <v>49.3</v>
      </c>
      <c r="K275" s="83">
        <v>0.39</v>
      </c>
      <c r="L275" s="83">
        <v>0.39</v>
      </c>
      <c r="M275" s="83">
        <v>28.5</v>
      </c>
    </row>
    <row r="276" spans="2:13" ht="16.5" thickBot="1" x14ac:dyDescent="0.3">
      <c r="B276" s="74" t="s">
        <v>162</v>
      </c>
      <c r="C276" s="84" t="s">
        <v>16</v>
      </c>
      <c r="D276" s="83">
        <v>60</v>
      </c>
      <c r="E276" s="83">
        <v>91</v>
      </c>
      <c r="F276" s="83">
        <v>1.05</v>
      </c>
      <c r="G276" s="83">
        <v>0.15</v>
      </c>
      <c r="H276" s="83">
        <v>19.7</v>
      </c>
      <c r="I276" s="83">
        <v>80</v>
      </c>
      <c r="J276" s="83">
        <v>93</v>
      </c>
      <c r="K276" s="83">
        <v>1.25</v>
      </c>
      <c r="L276" s="83">
        <v>0.18</v>
      </c>
      <c r="M276" s="83">
        <v>19.670000000000002</v>
      </c>
    </row>
    <row r="277" spans="2:13" ht="15.75" x14ac:dyDescent="0.25">
      <c r="B277" s="85" t="s">
        <v>162</v>
      </c>
      <c r="C277" s="54" t="s">
        <v>163</v>
      </c>
      <c r="D277" s="55">
        <v>60</v>
      </c>
      <c r="E277" s="55">
        <v>25.2</v>
      </c>
      <c r="F277" s="55">
        <v>0.24</v>
      </c>
      <c r="G277" s="55">
        <v>0.18</v>
      </c>
      <c r="H277" s="55">
        <v>6.06</v>
      </c>
      <c r="I277" s="55">
        <v>80</v>
      </c>
      <c r="J277" s="55">
        <v>33.6</v>
      </c>
      <c r="K277" s="55">
        <v>0.32</v>
      </c>
      <c r="L277" s="55">
        <v>0.24</v>
      </c>
      <c r="M277" s="55">
        <v>8.08</v>
      </c>
    </row>
    <row r="278" spans="2:13" ht="15.75" x14ac:dyDescent="0.25">
      <c r="B278" s="86" t="s">
        <v>164</v>
      </c>
      <c r="C278" s="48" t="s">
        <v>20</v>
      </c>
      <c r="D278" s="137">
        <v>60</v>
      </c>
      <c r="E278" s="137">
        <v>30</v>
      </c>
      <c r="F278" s="137">
        <v>54</v>
      </c>
      <c r="G278" s="137">
        <v>0.12</v>
      </c>
      <c r="H278" s="137">
        <v>6.6</v>
      </c>
      <c r="I278" s="137">
        <v>80</v>
      </c>
      <c r="J278" s="137">
        <v>40</v>
      </c>
      <c r="K278" s="137">
        <v>0.54</v>
      </c>
      <c r="L278" s="137">
        <v>0.09</v>
      </c>
      <c r="M278" s="137">
        <v>8.8000000000000007</v>
      </c>
    </row>
    <row r="279" spans="2:13" ht="16.5" thickBot="1" x14ac:dyDescent="0.3">
      <c r="B279" s="136" t="s">
        <v>162</v>
      </c>
      <c r="C279" s="47" t="s">
        <v>165</v>
      </c>
      <c r="D279" s="10">
        <v>60</v>
      </c>
      <c r="E279" s="10">
        <v>28.8</v>
      </c>
      <c r="F279" s="10">
        <v>0.48</v>
      </c>
      <c r="G279" s="10">
        <v>0.2</v>
      </c>
      <c r="H279" s="10">
        <v>5.0999999999999996</v>
      </c>
      <c r="I279" s="10">
        <v>80</v>
      </c>
      <c r="J279" s="10">
        <v>38.4</v>
      </c>
      <c r="K279" s="10">
        <v>0.64</v>
      </c>
      <c r="L279" s="10">
        <v>0.26</v>
      </c>
      <c r="M279" s="10">
        <v>6.8</v>
      </c>
    </row>
    <row r="280" spans="2:13" ht="16.5" thickBot="1" x14ac:dyDescent="0.3">
      <c r="B280" s="74"/>
      <c r="C280" s="88" t="s">
        <v>166</v>
      </c>
      <c r="D280" s="10"/>
      <c r="E280" s="133">
        <f>E270+E271+E272+E273+E274+E275</f>
        <v>557.20999999999992</v>
      </c>
      <c r="F280" s="133">
        <f t="shared" ref="F280:H280" si="91">F270+F271+F272+F273+F274+F275</f>
        <v>22.71</v>
      </c>
      <c r="G280" s="133">
        <f t="shared" si="91"/>
        <v>14.59</v>
      </c>
      <c r="H280" s="133">
        <f t="shared" si="91"/>
        <v>95.170000000000016</v>
      </c>
      <c r="I280" s="133"/>
      <c r="J280" s="133">
        <f>J270+J271+J272+J273+J274+J275</f>
        <v>718.58999999999992</v>
      </c>
      <c r="K280" s="133">
        <f t="shared" ref="K280:M280" si="92">K270+K271+K272+K273+K274+K275</f>
        <v>30.680000000000003</v>
      </c>
      <c r="L280" s="133">
        <f t="shared" si="92"/>
        <v>22.169999999999995</v>
      </c>
      <c r="M280" s="133">
        <f t="shared" si="92"/>
        <v>130.66</v>
      </c>
    </row>
    <row r="281" spans="2:13" ht="16.5" thickBot="1" x14ac:dyDescent="0.3">
      <c r="B281" s="74"/>
      <c r="C281" s="88" t="s">
        <v>167</v>
      </c>
      <c r="D281" s="10"/>
      <c r="E281" s="133">
        <f>E270+E271+E272+E273+E276</f>
        <v>519.91</v>
      </c>
      <c r="F281" s="133">
        <f t="shared" ref="F281:H281" si="93">F270+F271+F272+F273+F276</f>
        <v>22.900000000000002</v>
      </c>
      <c r="G281" s="133">
        <f t="shared" si="93"/>
        <v>14.309999999999999</v>
      </c>
      <c r="H281" s="133">
        <f t="shared" si="93"/>
        <v>59.67</v>
      </c>
      <c r="I281" s="133"/>
      <c r="J281" s="133">
        <f>J270+J271+J272+J273+J274+J276</f>
        <v>762.29</v>
      </c>
      <c r="K281" s="133">
        <f t="shared" ref="K281:M281" si="94">K270+K271+K272+K273+K274+K276</f>
        <v>31.540000000000003</v>
      </c>
      <c r="L281" s="133">
        <f t="shared" si="94"/>
        <v>21.959999999999994</v>
      </c>
      <c r="M281" s="133">
        <f t="shared" si="94"/>
        <v>121.83</v>
      </c>
    </row>
    <row r="282" spans="2:13" ht="16.5" thickBot="1" x14ac:dyDescent="0.3">
      <c r="B282" s="74"/>
      <c r="C282" s="88" t="s">
        <v>168</v>
      </c>
      <c r="D282" s="10"/>
      <c r="E282" s="133">
        <f>E270+E271+E272+E273+E277</f>
        <v>454.10999999999996</v>
      </c>
      <c r="F282" s="133">
        <f t="shared" ref="F282:H282" si="95">F270+F271+F272+F273+F277</f>
        <v>22.09</v>
      </c>
      <c r="G282" s="133">
        <f t="shared" si="95"/>
        <v>14.339999999999998</v>
      </c>
      <c r="H282" s="133">
        <f t="shared" si="95"/>
        <v>46.030000000000008</v>
      </c>
      <c r="I282" s="133"/>
      <c r="J282" s="133">
        <f>+J270+J271+J272+J273+J274+J277</f>
        <v>702.89</v>
      </c>
      <c r="K282" s="133">
        <f t="shared" ref="K282:M282" si="96">+K270+K271+K272+K273+K274+K277</f>
        <v>30.610000000000003</v>
      </c>
      <c r="L282" s="133">
        <f t="shared" si="96"/>
        <v>22.019999999999992</v>
      </c>
      <c r="M282" s="133">
        <f t="shared" si="96"/>
        <v>110.24</v>
      </c>
    </row>
    <row r="283" spans="2:13" ht="16.5" thickBot="1" x14ac:dyDescent="0.3">
      <c r="B283" s="74"/>
      <c r="C283" s="88" t="s">
        <v>169</v>
      </c>
      <c r="D283" s="10"/>
      <c r="E283" s="133">
        <f>E270+E271+E272+E273+E274+E278</f>
        <v>539.91</v>
      </c>
      <c r="F283" s="133">
        <f t="shared" ref="F283:H283" si="97">F270+F271+F272+F273+F274+F278</f>
        <v>76.33</v>
      </c>
      <c r="G283" s="133">
        <f t="shared" si="97"/>
        <v>14.329999999999998</v>
      </c>
      <c r="H283" s="133">
        <f t="shared" si="97"/>
        <v>76.37</v>
      </c>
      <c r="I283" s="133"/>
      <c r="J283" s="133">
        <f>J270+J271+J272+J273+J274+J278</f>
        <v>709.29</v>
      </c>
      <c r="K283" s="133">
        <f t="shared" ref="K283:M283" si="98">K270+K271+K272+K273+K274+K278</f>
        <v>30.830000000000002</v>
      </c>
      <c r="L283" s="133">
        <f t="shared" si="98"/>
        <v>21.869999999999994</v>
      </c>
      <c r="M283" s="133">
        <f t="shared" si="98"/>
        <v>110.96</v>
      </c>
    </row>
    <row r="284" spans="2:13" ht="15.75" x14ac:dyDescent="0.25">
      <c r="B284" s="105"/>
      <c r="C284" s="131" t="s">
        <v>170</v>
      </c>
      <c r="D284" s="132"/>
      <c r="E284" s="132">
        <f>E270+E271+E272+E273+E274+E279</f>
        <v>538.70999999999992</v>
      </c>
      <c r="F284" s="132">
        <f t="shared" ref="F284:H284" si="99">F270+F271+F272+F273+F274+F279</f>
        <v>22.810000000000002</v>
      </c>
      <c r="G284" s="132">
        <f t="shared" si="99"/>
        <v>14.409999999999998</v>
      </c>
      <c r="H284" s="132">
        <f t="shared" si="99"/>
        <v>74.87</v>
      </c>
      <c r="I284" s="132"/>
      <c r="J284" s="132">
        <f>J270+J271+J272+J273+J274+J279</f>
        <v>707.68999999999994</v>
      </c>
      <c r="K284" s="132">
        <f t="shared" ref="K284:M284" si="100">K270+K271+K272+K273+K274+K279</f>
        <v>30.930000000000003</v>
      </c>
      <c r="L284" s="132">
        <f t="shared" si="100"/>
        <v>22.039999999999996</v>
      </c>
      <c r="M284" s="132">
        <f t="shared" si="100"/>
        <v>108.96</v>
      </c>
    </row>
    <row r="285" spans="2:13" ht="15.75" x14ac:dyDescent="0.25">
      <c r="B285" s="61"/>
      <c r="C285" s="250" t="s">
        <v>45</v>
      </c>
      <c r="D285" s="251"/>
      <c r="E285" s="251"/>
      <c r="F285" s="251"/>
      <c r="G285" s="251"/>
      <c r="H285" s="251"/>
      <c r="I285" s="251"/>
      <c r="J285" s="251"/>
      <c r="K285" s="251"/>
      <c r="L285" s="251"/>
      <c r="M285" s="252"/>
    </row>
    <row r="286" spans="2:13" ht="31.5" x14ac:dyDescent="0.25">
      <c r="B286" s="28" t="s">
        <v>258</v>
      </c>
      <c r="C286" s="29" t="s">
        <v>50</v>
      </c>
      <c r="D286" s="30">
        <v>60</v>
      </c>
      <c r="E286" s="30">
        <v>86.4</v>
      </c>
      <c r="F286" s="30">
        <v>0.72</v>
      </c>
      <c r="G286" s="30">
        <v>8.6</v>
      </c>
      <c r="H286" s="30">
        <v>4.4000000000000004</v>
      </c>
      <c r="I286" s="30">
        <v>80</v>
      </c>
      <c r="J286" s="30">
        <v>11.52</v>
      </c>
      <c r="K286" s="30">
        <v>0.96</v>
      </c>
      <c r="L286" s="30">
        <v>11.53</v>
      </c>
      <c r="M286" s="30">
        <v>5.9</v>
      </c>
    </row>
    <row r="287" spans="2:13" ht="32.25" customHeight="1" thickBot="1" x14ac:dyDescent="0.3">
      <c r="B287" s="28" t="s">
        <v>119</v>
      </c>
      <c r="C287" s="39" t="s">
        <v>118</v>
      </c>
      <c r="D287" s="38">
        <v>180</v>
      </c>
      <c r="E287" s="38">
        <f>J287/2*1.8</f>
        <v>69.3</v>
      </c>
      <c r="F287" s="38">
        <f t="shared" ref="F287:H287" si="101">K287/2*1.8</f>
        <v>1.5840000000000001</v>
      </c>
      <c r="G287" s="38">
        <f t="shared" si="101"/>
        <v>2.7720000000000002</v>
      </c>
      <c r="H287" s="38">
        <f t="shared" si="101"/>
        <v>9.3600000000000012</v>
      </c>
      <c r="I287" s="10">
        <v>200</v>
      </c>
      <c r="J287" s="10">
        <v>77</v>
      </c>
      <c r="K287" s="10">
        <v>1.76</v>
      </c>
      <c r="L287" s="10">
        <v>3.08</v>
      </c>
      <c r="M287" s="10">
        <v>10.4</v>
      </c>
    </row>
    <row r="288" spans="2:13" ht="30.75" thickBot="1" x14ac:dyDescent="0.3">
      <c r="B288" s="28" t="s">
        <v>245</v>
      </c>
      <c r="C288" s="9" t="s">
        <v>246</v>
      </c>
      <c r="D288" s="10">
        <v>45</v>
      </c>
      <c r="E288" s="10">
        <v>136.80000000000001</v>
      </c>
      <c r="F288" s="10">
        <v>8.25</v>
      </c>
      <c r="G288" s="10">
        <v>11.36</v>
      </c>
      <c r="H288" s="10">
        <v>0.65</v>
      </c>
      <c r="I288" s="16">
        <v>60</v>
      </c>
      <c r="J288" s="16">
        <v>205</v>
      </c>
      <c r="K288" s="16">
        <v>12.38</v>
      </c>
      <c r="L288" s="16">
        <v>17.05</v>
      </c>
      <c r="M288" s="16">
        <v>0.98</v>
      </c>
    </row>
    <row r="289" spans="2:13" ht="16.5" thickBot="1" x14ac:dyDescent="0.3">
      <c r="B289" s="28" t="s">
        <v>120</v>
      </c>
      <c r="C289" s="9" t="s">
        <v>65</v>
      </c>
      <c r="D289" s="10">
        <v>80</v>
      </c>
      <c r="E289" s="10">
        <v>135</v>
      </c>
      <c r="F289" s="10">
        <v>2.5</v>
      </c>
      <c r="G289" s="10">
        <v>2.2000000000000002</v>
      </c>
      <c r="H289" s="10">
        <v>25.6</v>
      </c>
      <c r="I289" s="16">
        <v>100</v>
      </c>
      <c r="J289" s="16">
        <v>142</v>
      </c>
      <c r="K289" s="16">
        <v>2.9</v>
      </c>
      <c r="L289" s="16">
        <v>2.6</v>
      </c>
      <c r="M289" s="16">
        <v>27.2</v>
      </c>
    </row>
    <row r="290" spans="2:13" ht="16.5" thickBot="1" x14ac:dyDescent="0.3">
      <c r="B290" s="28" t="s">
        <v>88</v>
      </c>
      <c r="C290" s="9" t="s">
        <v>57</v>
      </c>
      <c r="D290" s="10">
        <v>180</v>
      </c>
      <c r="E290" s="10">
        <f>J290/2*1.8</f>
        <v>53.1</v>
      </c>
      <c r="F290" s="10">
        <f t="shared" ref="F290:H290" si="102">K290/2*1.8</f>
        <v>0.18000000000000002</v>
      </c>
      <c r="G290" s="10">
        <f t="shared" si="102"/>
        <v>0</v>
      </c>
      <c r="H290" s="10">
        <f t="shared" si="102"/>
        <v>14.129999999999999</v>
      </c>
      <c r="I290" s="16">
        <v>200</v>
      </c>
      <c r="J290" s="16">
        <v>59</v>
      </c>
      <c r="K290" s="16">
        <v>0.2</v>
      </c>
      <c r="L290" s="16">
        <v>0</v>
      </c>
      <c r="M290" s="16">
        <v>15.7</v>
      </c>
    </row>
    <row r="291" spans="2:13" ht="16.5" thickBot="1" x14ac:dyDescent="0.3">
      <c r="B291" s="28" t="s">
        <v>72</v>
      </c>
      <c r="C291" s="9" t="s">
        <v>15</v>
      </c>
      <c r="D291" s="10">
        <v>30</v>
      </c>
      <c r="E291" s="10">
        <v>71</v>
      </c>
      <c r="F291" s="10">
        <v>2.1</v>
      </c>
      <c r="G291" s="10">
        <v>2.4</v>
      </c>
      <c r="H291" s="10">
        <v>9.9</v>
      </c>
      <c r="I291" s="16">
        <v>30</v>
      </c>
      <c r="J291" s="16">
        <v>71</v>
      </c>
      <c r="K291" s="16">
        <v>2.1</v>
      </c>
      <c r="L291" s="16">
        <v>2.4</v>
      </c>
      <c r="M291" s="16">
        <v>9.9</v>
      </c>
    </row>
    <row r="292" spans="2:13" ht="15.75" x14ac:dyDescent="0.25">
      <c r="B292" s="13"/>
      <c r="C292" s="49" t="s">
        <v>17</v>
      </c>
      <c r="D292" s="51"/>
      <c r="E292" s="51">
        <v>583</v>
      </c>
      <c r="F292" s="51">
        <v>18.3</v>
      </c>
      <c r="G292" s="51">
        <v>23.82</v>
      </c>
      <c r="H292" s="51">
        <v>81.8</v>
      </c>
      <c r="I292" s="64"/>
      <c r="J292" s="64">
        <v>583</v>
      </c>
      <c r="K292" s="64">
        <v>18.3</v>
      </c>
      <c r="L292" s="64">
        <v>23.82</v>
      </c>
      <c r="M292" s="64">
        <v>81.8</v>
      </c>
    </row>
    <row r="293" spans="2:13" x14ac:dyDescent="0.25">
      <c r="B293" s="201" t="s">
        <v>18</v>
      </c>
      <c r="C293" s="201"/>
      <c r="D293" s="201"/>
      <c r="E293" s="201"/>
      <c r="F293" s="201"/>
      <c r="G293" s="201"/>
      <c r="H293" s="201"/>
      <c r="I293" s="201"/>
      <c r="J293" s="201"/>
      <c r="K293" s="201"/>
      <c r="L293" s="201"/>
      <c r="M293" s="201"/>
    </row>
    <row r="294" spans="2:13" x14ac:dyDescent="0.25">
      <c r="B294" s="195" t="s">
        <v>44</v>
      </c>
      <c r="C294" s="196"/>
      <c r="D294" s="196"/>
      <c r="E294" s="196"/>
      <c r="F294" s="196"/>
      <c r="G294" s="196"/>
      <c r="H294" s="196"/>
      <c r="I294" s="196"/>
      <c r="J294" s="196"/>
      <c r="K294" s="196"/>
      <c r="L294" s="196"/>
      <c r="M294" s="197"/>
    </row>
    <row r="295" spans="2:13" ht="30" x14ac:dyDescent="0.25">
      <c r="B295" s="166" t="s">
        <v>237</v>
      </c>
      <c r="C295" s="167" t="s">
        <v>238</v>
      </c>
      <c r="D295" s="168">
        <v>60</v>
      </c>
      <c r="E295" s="168">
        <v>29.4</v>
      </c>
      <c r="F295" s="168">
        <v>0.9</v>
      </c>
      <c r="G295" s="168">
        <v>1.73</v>
      </c>
      <c r="H295" s="168">
        <v>3.05</v>
      </c>
      <c r="I295" s="168">
        <v>80</v>
      </c>
      <c r="J295" s="168">
        <v>39.200000000000003</v>
      </c>
      <c r="K295" s="168">
        <v>1.2</v>
      </c>
      <c r="L295" s="168">
        <v>2.31</v>
      </c>
      <c r="M295" s="168">
        <v>4.0599999999999996</v>
      </c>
    </row>
    <row r="296" spans="2:13" ht="15.75" thickBot="1" x14ac:dyDescent="0.3">
      <c r="B296" s="107" t="s">
        <v>206</v>
      </c>
      <c r="C296" s="110" t="s">
        <v>207</v>
      </c>
      <c r="D296" s="10">
        <v>45</v>
      </c>
      <c r="E296" s="10">
        <v>75.150000000000006</v>
      </c>
      <c r="F296" s="10">
        <v>7.36</v>
      </c>
      <c r="G296" s="10">
        <v>1.93</v>
      </c>
      <c r="H296" s="10">
        <v>6.73</v>
      </c>
      <c r="I296" s="10">
        <v>60</v>
      </c>
      <c r="J296" s="10">
        <v>100.2</v>
      </c>
      <c r="K296" s="10">
        <v>9.82</v>
      </c>
      <c r="L296" s="10">
        <v>2.58</v>
      </c>
      <c r="M296" s="10">
        <v>8.98</v>
      </c>
    </row>
    <row r="297" spans="2:13" ht="30.75" thickBot="1" x14ac:dyDescent="0.3">
      <c r="B297" s="108">
        <v>48</v>
      </c>
      <c r="C297" s="82" t="s">
        <v>40</v>
      </c>
      <c r="D297" s="111">
        <v>80</v>
      </c>
      <c r="E297" s="111">
        <v>77</v>
      </c>
      <c r="F297" s="111">
        <v>1.6</v>
      </c>
      <c r="G297" s="111">
        <v>1.82</v>
      </c>
      <c r="H297" s="111">
        <v>13.84</v>
      </c>
      <c r="I297" s="111">
        <v>100</v>
      </c>
      <c r="J297" s="111">
        <v>98</v>
      </c>
      <c r="K297" s="111">
        <v>2</v>
      </c>
      <c r="L297" s="111">
        <v>2.4</v>
      </c>
      <c r="M297" s="111">
        <v>17.3</v>
      </c>
    </row>
    <row r="298" spans="2:13" ht="16.5" thickBot="1" x14ac:dyDescent="0.3">
      <c r="B298" s="74" t="s">
        <v>161</v>
      </c>
      <c r="C298" s="47" t="s">
        <v>15</v>
      </c>
      <c r="D298" s="10">
        <v>30</v>
      </c>
      <c r="E298" s="10">
        <v>71</v>
      </c>
      <c r="F298" s="10">
        <v>2.1</v>
      </c>
      <c r="G298" s="10">
        <v>2.4</v>
      </c>
      <c r="H298" s="10">
        <v>9.9</v>
      </c>
      <c r="I298" s="10">
        <v>30</v>
      </c>
      <c r="J298" s="10">
        <v>71</v>
      </c>
      <c r="K298" s="10">
        <v>2.1</v>
      </c>
      <c r="L298" s="10">
        <v>2.4</v>
      </c>
      <c r="M298" s="10">
        <v>9.9</v>
      </c>
    </row>
    <row r="299" spans="2:13" ht="16.5" thickBot="1" x14ac:dyDescent="0.3">
      <c r="B299" s="74" t="s">
        <v>161</v>
      </c>
      <c r="C299" s="47" t="s">
        <v>208</v>
      </c>
      <c r="D299" s="10">
        <v>15</v>
      </c>
      <c r="E299" s="10">
        <v>70.599999999999994</v>
      </c>
      <c r="F299" s="10">
        <v>4.5999999999999996</v>
      </c>
      <c r="G299" s="10">
        <v>2.2000000000000002</v>
      </c>
      <c r="H299" s="10">
        <v>3.6</v>
      </c>
      <c r="I299" s="10">
        <v>15</v>
      </c>
      <c r="J299" s="10">
        <v>70.599999999999994</v>
      </c>
      <c r="K299" s="10">
        <v>4.5999999999999996</v>
      </c>
      <c r="L299" s="10">
        <v>2.2000000000000002</v>
      </c>
      <c r="M299" s="10">
        <v>3.6</v>
      </c>
    </row>
    <row r="300" spans="2:13" ht="16.5" thickBot="1" x14ac:dyDescent="0.3">
      <c r="B300" s="74" t="s">
        <v>180</v>
      </c>
      <c r="C300" s="47" t="s">
        <v>181</v>
      </c>
      <c r="D300" s="10">
        <v>150</v>
      </c>
      <c r="E300" s="10">
        <v>96.5</v>
      </c>
      <c r="F300" s="10">
        <v>0.12</v>
      </c>
      <c r="G300" s="10">
        <v>0.3</v>
      </c>
      <c r="H300" s="10">
        <v>20.87</v>
      </c>
      <c r="I300" s="10">
        <v>200</v>
      </c>
      <c r="J300" s="10">
        <v>107.7</v>
      </c>
      <c r="K300" s="10">
        <v>0.3</v>
      </c>
      <c r="L300" s="10">
        <v>0.9</v>
      </c>
      <c r="M300" s="10">
        <v>24.9</v>
      </c>
    </row>
    <row r="301" spans="2:13" ht="16.5" thickBot="1" x14ac:dyDescent="0.3">
      <c r="B301" s="136" t="s">
        <v>162</v>
      </c>
      <c r="C301" s="82" t="s">
        <v>24</v>
      </c>
      <c r="D301" s="83">
        <v>60</v>
      </c>
      <c r="E301" s="83">
        <v>47.3</v>
      </c>
      <c r="F301" s="83">
        <v>0.38</v>
      </c>
      <c r="G301" s="83">
        <v>0.38</v>
      </c>
      <c r="H301" s="83">
        <v>25.4</v>
      </c>
      <c r="I301" s="83">
        <v>80</v>
      </c>
      <c r="J301" s="83">
        <v>49.3</v>
      </c>
      <c r="K301" s="83">
        <v>0.39</v>
      </c>
      <c r="L301" s="83">
        <v>0.39</v>
      </c>
      <c r="M301" s="83">
        <v>28.5</v>
      </c>
    </row>
    <row r="302" spans="2:13" ht="16.5" thickBot="1" x14ac:dyDescent="0.3">
      <c r="B302" s="74" t="s">
        <v>162</v>
      </c>
      <c r="C302" s="84" t="s">
        <v>16</v>
      </c>
      <c r="D302" s="83">
        <v>60</v>
      </c>
      <c r="E302" s="83">
        <v>91</v>
      </c>
      <c r="F302" s="83">
        <v>1.05</v>
      </c>
      <c r="G302" s="83">
        <v>0.15</v>
      </c>
      <c r="H302" s="83">
        <v>19.7</v>
      </c>
      <c r="I302" s="83">
        <v>80</v>
      </c>
      <c r="J302" s="83">
        <v>93</v>
      </c>
      <c r="K302" s="83">
        <v>1.25</v>
      </c>
      <c r="L302" s="83">
        <v>0.18</v>
      </c>
      <c r="M302" s="83">
        <v>19.670000000000002</v>
      </c>
    </row>
    <row r="303" spans="2:13" ht="15.75" x14ac:dyDescent="0.25">
      <c r="B303" s="85" t="s">
        <v>162</v>
      </c>
      <c r="C303" s="54" t="s">
        <v>163</v>
      </c>
      <c r="D303" s="55">
        <v>60</v>
      </c>
      <c r="E303" s="55">
        <v>25.2</v>
      </c>
      <c r="F303" s="55">
        <v>0.24</v>
      </c>
      <c r="G303" s="55">
        <v>0.18</v>
      </c>
      <c r="H303" s="55">
        <v>6.06</v>
      </c>
      <c r="I303" s="55">
        <v>80</v>
      </c>
      <c r="J303" s="55">
        <v>33.6</v>
      </c>
      <c r="K303" s="55">
        <v>0.32</v>
      </c>
      <c r="L303" s="55">
        <v>0.24</v>
      </c>
      <c r="M303" s="55">
        <v>8.08</v>
      </c>
    </row>
    <row r="304" spans="2:13" ht="15.75" x14ac:dyDescent="0.25">
      <c r="B304" s="86" t="s">
        <v>164</v>
      </c>
      <c r="C304" s="48" t="s">
        <v>20</v>
      </c>
      <c r="D304" s="137">
        <v>60</v>
      </c>
      <c r="E304" s="137">
        <v>30</v>
      </c>
      <c r="F304" s="137">
        <v>54</v>
      </c>
      <c r="G304" s="137">
        <v>0.12</v>
      </c>
      <c r="H304" s="137">
        <v>6.6</v>
      </c>
      <c r="I304" s="137">
        <v>80</v>
      </c>
      <c r="J304" s="137">
        <v>40</v>
      </c>
      <c r="K304" s="137">
        <v>0.54</v>
      </c>
      <c r="L304" s="137">
        <v>0.09</v>
      </c>
      <c r="M304" s="137">
        <v>8.8000000000000007</v>
      </c>
    </row>
    <row r="305" spans="2:13" ht="16.5" thickBot="1" x14ac:dyDescent="0.3">
      <c r="B305" s="136" t="s">
        <v>162</v>
      </c>
      <c r="C305" s="47" t="s">
        <v>165</v>
      </c>
      <c r="D305" s="10">
        <v>60</v>
      </c>
      <c r="E305" s="10">
        <v>28.8</v>
      </c>
      <c r="F305" s="10">
        <v>0.48</v>
      </c>
      <c r="G305" s="10">
        <v>0.2</v>
      </c>
      <c r="H305" s="10">
        <v>5.0999999999999996</v>
      </c>
      <c r="I305" s="10">
        <v>80</v>
      </c>
      <c r="J305" s="10">
        <v>38.4</v>
      </c>
      <c r="K305" s="10">
        <v>0.64</v>
      </c>
      <c r="L305" s="10">
        <v>0.26</v>
      </c>
      <c r="M305" s="10">
        <v>6.8</v>
      </c>
    </row>
    <row r="306" spans="2:13" ht="16.5" thickBot="1" x14ac:dyDescent="0.3">
      <c r="B306" s="74"/>
      <c r="C306" s="88" t="s">
        <v>166</v>
      </c>
      <c r="D306" s="10"/>
      <c r="E306" s="133">
        <f>E296+E297+E298+E299+E300+E301</f>
        <v>437.55</v>
      </c>
      <c r="F306" s="133">
        <f t="shared" ref="F306:H306" si="103">F296+F297+F298+F299+F300+F301</f>
        <v>16.16</v>
      </c>
      <c r="G306" s="133">
        <f t="shared" si="103"/>
        <v>9.0300000000000029</v>
      </c>
      <c r="H306" s="133">
        <f t="shared" si="103"/>
        <v>80.34</v>
      </c>
      <c r="I306" s="133"/>
      <c r="J306" s="133">
        <f>J296+J297+J298+J299+J300+J301</f>
        <v>496.79999999999995</v>
      </c>
      <c r="K306" s="133">
        <f t="shared" ref="K306:M306" si="104">K296+K297+K298+K299+K300+K301</f>
        <v>19.21</v>
      </c>
      <c r="L306" s="133">
        <f t="shared" si="104"/>
        <v>10.870000000000003</v>
      </c>
      <c r="M306" s="133">
        <f t="shared" si="104"/>
        <v>93.18</v>
      </c>
    </row>
    <row r="307" spans="2:13" ht="16.5" thickBot="1" x14ac:dyDescent="0.3">
      <c r="B307" s="74"/>
      <c r="C307" s="88" t="s">
        <v>167</v>
      </c>
      <c r="D307" s="10"/>
      <c r="E307" s="133">
        <f>E296+E297+E298+E299+E302</f>
        <v>384.75</v>
      </c>
      <c r="F307" s="133">
        <f t="shared" ref="F307:H307" si="105">F296+F297+F298+F299+F302</f>
        <v>16.71</v>
      </c>
      <c r="G307" s="133">
        <f t="shared" si="105"/>
        <v>8.5000000000000018</v>
      </c>
      <c r="H307" s="133">
        <f t="shared" si="105"/>
        <v>53.769999999999996</v>
      </c>
      <c r="I307" s="133"/>
      <c r="J307" s="133">
        <f>J296+J297+J298+J299+J300+J302</f>
        <v>540.5</v>
      </c>
      <c r="K307" s="133">
        <f t="shared" ref="K307:M307" si="106">K296+K297+K298+K299+K300+K302</f>
        <v>20.07</v>
      </c>
      <c r="L307" s="133">
        <f t="shared" si="106"/>
        <v>10.660000000000002</v>
      </c>
      <c r="M307" s="133">
        <f t="shared" si="106"/>
        <v>84.350000000000009</v>
      </c>
    </row>
    <row r="308" spans="2:13" ht="16.5" thickBot="1" x14ac:dyDescent="0.3">
      <c r="B308" s="74"/>
      <c r="C308" s="88" t="s">
        <v>168</v>
      </c>
      <c r="D308" s="10"/>
      <c r="E308" s="133">
        <f>E296+E297+E298+E299+E303</f>
        <v>318.95</v>
      </c>
      <c r="F308" s="133">
        <f t="shared" ref="F308:H308" si="107">F296+F297+F298+F299+F303</f>
        <v>15.9</v>
      </c>
      <c r="G308" s="133">
        <f t="shared" si="107"/>
        <v>8.5300000000000011</v>
      </c>
      <c r="H308" s="133">
        <f t="shared" si="107"/>
        <v>40.130000000000003</v>
      </c>
      <c r="I308" s="133"/>
      <c r="J308" s="133">
        <f>+J296+J297+J298+J299+J300+J303</f>
        <v>481.09999999999997</v>
      </c>
      <c r="K308" s="133">
        <f t="shared" ref="K308:M308" si="108">+K296+K297+K298+K299+K300+K303</f>
        <v>19.14</v>
      </c>
      <c r="L308" s="133">
        <f t="shared" si="108"/>
        <v>10.720000000000002</v>
      </c>
      <c r="M308" s="133">
        <f t="shared" si="108"/>
        <v>72.760000000000005</v>
      </c>
    </row>
    <row r="309" spans="2:13" ht="16.5" thickBot="1" x14ac:dyDescent="0.3">
      <c r="B309" s="74"/>
      <c r="C309" s="88" t="s">
        <v>169</v>
      </c>
      <c r="D309" s="10"/>
      <c r="E309" s="133">
        <f>E296+E297+E298+E299+E300+E304</f>
        <v>420.25</v>
      </c>
      <c r="F309" s="133">
        <f t="shared" ref="F309:H309" si="109">F296+F297+F298+F299+F300+F304</f>
        <v>69.78</v>
      </c>
      <c r="G309" s="133">
        <f t="shared" si="109"/>
        <v>8.7700000000000014</v>
      </c>
      <c r="H309" s="133">
        <f t="shared" si="109"/>
        <v>61.54</v>
      </c>
      <c r="I309" s="133"/>
      <c r="J309" s="133">
        <f>J296+J297+J298+J299+J300+J304</f>
        <v>487.49999999999994</v>
      </c>
      <c r="K309" s="133">
        <f t="shared" ref="K309:M309" si="110">K296+K297+K298+K299+K300+K304</f>
        <v>19.36</v>
      </c>
      <c r="L309" s="133">
        <f t="shared" si="110"/>
        <v>10.570000000000002</v>
      </c>
      <c r="M309" s="133">
        <f t="shared" si="110"/>
        <v>73.48</v>
      </c>
    </row>
    <row r="310" spans="2:13" ht="15.75" x14ac:dyDescent="0.25">
      <c r="B310" s="105"/>
      <c r="C310" s="131" t="s">
        <v>170</v>
      </c>
      <c r="D310" s="132"/>
      <c r="E310" s="132">
        <f>E296+E297+E298+E299+E300+E305</f>
        <v>419.05</v>
      </c>
      <c r="F310" s="132">
        <f t="shared" ref="F310:H310" si="111">F296+F297+F298+F299+F300+F305</f>
        <v>16.259999999999998</v>
      </c>
      <c r="G310" s="132">
        <f t="shared" si="111"/>
        <v>8.8500000000000014</v>
      </c>
      <c r="H310" s="132">
        <f t="shared" si="111"/>
        <v>60.04</v>
      </c>
      <c r="I310" s="132"/>
      <c r="J310" s="132">
        <f>J296+J297+J298+J299+J300+J305</f>
        <v>485.89999999999992</v>
      </c>
      <c r="K310" s="132">
        <f t="shared" ref="K310:M310" si="112">K296+K297+K298+K299+K300+K305</f>
        <v>19.46</v>
      </c>
      <c r="L310" s="132">
        <f t="shared" si="112"/>
        <v>10.740000000000002</v>
      </c>
      <c r="M310" s="132">
        <f t="shared" si="112"/>
        <v>71.48</v>
      </c>
    </row>
    <row r="311" spans="2:13" ht="15.75" x14ac:dyDescent="0.25">
      <c r="B311" s="192" t="s">
        <v>45</v>
      </c>
      <c r="C311" s="193"/>
      <c r="D311" s="193"/>
      <c r="E311" s="193"/>
      <c r="F311" s="193"/>
      <c r="G311" s="193"/>
      <c r="H311" s="193"/>
      <c r="I311" s="193"/>
      <c r="J311" s="193"/>
      <c r="K311" s="193"/>
      <c r="L311" s="193"/>
      <c r="M311" s="194"/>
    </row>
    <row r="312" spans="2:13" ht="16.5" thickBot="1" x14ac:dyDescent="0.3">
      <c r="B312" s="45" t="s">
        <v>124</v>
      </c>
      <c r="C312" s="52" t="s">
        <v>122</v>
      </c>
      <c r="D312" s="65">
        <v>180</v>
      </c>
      <c r="E312" s="65">
        <f>J312/2*1.8</f>
        <v>97.2</v>
      </c>
      <c r="F312" s="65">
        <f t="shared" ref="F312:H312" si="113">K312/2*1.8</f>
        <v>1.9620000000000002</v>
      </c>
      <c r="G312" s="65">
        <f t="shared" si="113"/>
        <v>2.7269999999999999</v>
      </c>
      <c r="H312" s="65">
        <f t="shared" si="113"/>
        <v>16.478999999999999</v>
      </c>
      <c r="I312" s="10">
        <v>200</v>
      </c>
      <c r="J312" s="10">
        <v>108</v>
      </c>
      <c r="K312" s="10">
        <v>2.1800000000000002</v>
      </c>
      <c r="L312" s="10">
        <v>3.03</v>
      </c>
      <c r="M312" s="10">
        <v>18.309999999999999</v>
      </c>
    </row>
    <row r="313" spans="2:13" ht="15.75" x14ac:dyDescent="0.25">
      <c r="B313" s="44" t="s">
        <v>125</v>
      </c>
      <c r="C313" s="54" t="s">
        <v>123</v>
      </c>
      <c r="D313" s="55">
        <v>100</v>
      </c>
      <c r="E313" s="55">
        <v>287</v>
      </c>
      <c r="F313" s="55">
        <v>13.79</v>
      </c>
      <c r="G313" s="55">
        <v>26.66</v>
      </c>
      <c r="H313" s="55">
        <v>16.2</v>
      </c>
      <c r="I313" s="140">
        <v>120</v>
      </c>
      <c r="J313" s="138">
        <f>E313*1.2</f>
        <v>344.4</v>
      </c>
      <c r="K313" s="138">
        <f>F313*1.2</f>
        <v>16.547999999999998</v>
      </c>
      <c r="L313" s="138">
        <v>38.21</v>
      </c>
      <c r="M313" s="138">
        <v>23.22</v>
      </c>
    </row>
    <row r="314" spans="2:13" ht="30" x14ac:dyDescent="0.25">
      <c r="B314" s="188" t="s">
        <v>259</v>
      </c>
      <c r="C314" s="66" t="s">
        <v>86</v>
      </c>
      <c r="D314" s="38">
        <v>1</v>
      </c>
      <c r="E314" s="38">
        <v>62.8</v>
      </c>
      <c r="F314" s="38">
        <v>5.08</v>
      </c>
      <c r="G314" s="38">
        <v>4.5999999999999996</v>
      </c>
      <c r="H314" s="38">
        <v>0.28000000000000003</v>
      </c>
      <c r="I314" s="38">
        <v>1</v>
      </c>
      <c r="J314" s="38">
        <v>62.8</v>
      </c>
      <c r="K314" s="38">
        <v>5.08</v>
      </c>
      <c r="L314" s="38">
        <v>4.5999999999999996</v>
      </c>
      <c r="M314" s="38">
        <v>0.28000000000000003</v>
      </c>
    </row>
    <row r="315" spans="2:13" ht="16.5" thickBot="1" x14ac:dyDescent="0.3">
      <c r="B315" s="45" t="s">
        <v>72</v>
      </c>
      <c r="C315" s="9" t="s">
        <v>33</v>
      </c>
      <c r="D315" s="10">
        <v>120</v>
      </c>
      <c r="E315" s="10">
        <v>53.699999999999996</v>
      </c>
      <c r="F315" s="10">
        <v>0.28799999999999998</v>
      </c>
      <c r="G315" s="10">
        <v>0.54</v>
      </c>
      <c r="H315" s="10">
        <v>17.34</v>
      </c>
      <c r="I315" s="141">
        <v>180</v>
      </c>
      <c r="J315" s="139">
        <v>89.5</v>
      </c>
      <c r="K315" s="139">
        <v>0.48</v>
      </c>
      <c r="L315" s="139">
        <v>0.9</v>
      </c>
      <c r="M315" s="139">
        <v>28.9</v>
      </c>
    </row>
    <row r="316" spans="2:13" ht="16.5" thickBot="1" x14ac:dyDescent="0.3">
      <c r="B316" s="28" t="s">
        <v>72</v>
      </c>
      <c r="C316" s="9" t="s">
        <v>48</v>
      </c>
      <c r="D316" s="10">
        <v>30</v>
      </c>
      <c r="E316" s="10">
        <v>71</v>
      </c>
      <c r="F316" s="10">
        <v>2.1</v>
      </c>
      <c r="G316" s="10">
        <v>2.4</v>
      </c>
      <c r="H316" s="10">
        <v>9.9</v>
      </c>
      <c r="I316" s="3">
        <v>30</v>
      </c>
      <c r="J316" s="1">
        <v>71</v>
      </c>
      <c r="K316" s="1">
        <v>2.1</v>
      </c>
      <c r="L316" s="1">
        <v>2.4</v>
      </c>
      <c r="M316" s="1">
        <v>9.9</v>
      </c>
    </row>
    <row r="317" spans="2:13" ht="15.75" x14ac:dyDescent="0.25">
      <c r="B317" s="61"/>
      <c r="C317" s="6"/>
      <c r="D317" s="146"/>
      <c r="E317" s="146">
        <f t="shared" ref="E317:G317" si="114">SUM(E312:E316)</f>
        <v>571.70000000000005</v>
      </c>
      <c r="F317" s="146">
        <f t="shared" si="114"/>
        <v>23.220000000000002</v>
      </c>
      <c r="G317" s="146">
        <f t="shared" si="114"/>
        <v>36.927</v>
      </c>
      <c r="H317" s="146">
        <f t="shared" ref="H317:M317" si="115">SUM(H312:H316)</f>
        <v>60.199000000000005</v>
      </c>
      <c r="I317" s="146"/>
      <c r="J317" s="146">
        <f t="shared" si="115"/>
        <v>675.69999999999993</v>
      </c>
      <c r="K317" s="146">
        <f t="shared" si="115"/>
        <v>26.388000000000002</v>
      </c>
      <c r="L317" s="146">
        <f t="shared" si="115"/>
        <v>49.14</v>
      </c>
      <c r="M317" s="146">
        <f t="shared" si="115"/>
        <v>80.610000000000014</v>
      </c>
    </row>
    <row r="318" spans="2:13" x14ac:dyDescent="0.25">
      <c r="B318" s="224" t="s">
        <v>21</v>
      </c>
      <c r="C318" s="225"/>
      <c r="D318" s="225"/>
      <c r="E318" s="225"/>
      <c r="F318" s="225"/>
      <c r="G318" s="225"/>
      <c r="H318" s="225"/>
      <c r="I318" s="225"/>
      <c r="J318" s="225"/>
      <c r="K318" s="225"/>
      <c r="L318" s="225"/>
      <c r="M318" s="246"/>
    </row>
    <row r="319" spans="2:13" x14ac:dyDescent="0.25">
      <c r="B319" s="195" t="s">
        <v>44</v>
      </c>
      <c r="C319" s="196"/>
      <c r="D319" s="196"/>
      <c r="E319" s="196"/>
      <c r="F319" s="196"/>
      <c r="G319" s="196"/>
      <c r="H319" s="196"/>
      <c r="I319" s="196"/>
      <c r="J319" s="196"/>
      <c r="K319" s="196"/>
      <c r="L319" s="196"/>
      <c r="M319" s="197"/>
    </row>
    <row r="320" spans="2:13" ht="30" x14ac:dyDescent="0.25">
      <c r="B320" s="169" t="s">
        <v>239</v>
      </c>
      <c r="C320" s="164" t="s">
        <v>240</v>
      </c>
      <c r="D320" s="165">
        <v>60</v>
      </c>
      <c r="E320" s="165">
        <v>35.4</v>
      </c>
      <c r="F320" s="165">
        <v>0.7</v>
      </c>
      <c r="G320" s="165">
        <v>1.89</v>
      </c>
      <c r="H320" s="165">
        <v>4.0599999999999996</v>
      </c>
      <c r="I320" s="165">
        <v>80</v>
      </c>
      <c r="J320" s="165">
        <v>47.2</v>
      </c>
      <c r="K320" s="165">
        <v>0.93</v>
      </c>
      <c r="L320" s="165">
        <v>2.52</v>
      </c>
      <c r="M320" s="165">
        <v>5.42</v>
      </c>
    </row>
    <row r="321" spans="2:13" ht="0.75" customHeight="1" thickBot="1" x14ac:dyDescent="0.3">
      <c r="B321" s="80"/>
      <c r="C321" s="47"/>
      <c r="D321" s="10"/>
      <c r="E321" s="10"/>
      <c r="F321" s="10"/>
      <c r="G321" s="10"/>
      <c r="H321" s="10"/>
      <c r="I321" s="10"/>
      <c r="J321" s="10"/>
      <c r="K321" s="10"/>
      <c r="L321" s="10"/>
      <c r="M321" s="10"/>
    </row>
    <row r="322" spans="2:13" ht="16.5" thickBot="1" x14ac:dyDescent="0.3">
      <c r="B322" s="74" t="s">
        <v>209</v>
      </c>
      <c r="C322" s="96" t="s">
        <v>41</v>
      </c>
      <c r="D322" s="10">
        <v>100</v>
      </c>
      <c r="E322" s="10">
        <v>137</v>
      </c>
      <c r="F322" s="10">
        <v>11.28</v>
      </c>
      <c r="G322" s="10">
        <v>3.01</v>
      </c>
      <c r="H322" s="10">
        <v>16.36</v>
      </c>
      <c r="I322" s="10">
        <v>120</v>
      </c>
      <c r="J322" s="10">
        <v>164.4</v>
      </c>
      <c r="K322" s="10">
        <v>13.53</v>
      </c>
      <c r="L322" s="10">
        <v>3.6</v>
      </c>
      <c r="M322" s="10">
        <v>19.510000000000002</v>
      </c>
    </row>
    <row r="323" spans="2:13" ht="16.5" thickBot="1" x14ac:dyDescent="0.3">
      <c r="B323" s="74" t="s">
        <v>161</v>
      </c>
      <c r="C323" s="47" t="s">
        <v>15</v>
      </c>
      <c r="D323" s="10">
        <v>30</v>
      </c>
      <c r="E323" s="10">
        <v>71</v>
      </c>
      <c r="F323" s="10">
        <v>2.1</v>
      </c>
      <c r="G323" s="10">
        <v>2.4</v>
      </c>
      <c r="H323" s="10">
        <v>9.9</v>
      </c>
      <c r="I323" s="10">
        <v>30</v>
      </c>
      <c r="J323" s="10">
        <v>71</v>
      </c>
      <c r="K323" s="10">
        <v>2.1</v>
      </c>
      <c r="L323" s="10">
        <v>2.4</v>
      </c>
      <c r="M323" s="10">
        <v>9.9</v>
      </c>
    </row>
    <row r="324" spans="2:13" ht="16.5" thickBot="1" x14ac:dyDescent="0.3">
      <c r="B324" s="74" t="s">
        <v>177</v>
      </c>
      <c r="C324" s="81" t="s">
        <v>22</v>
      </c>
      <c r="D324" s="55">
        <v>150</v>
      </c>
      <c r="E324" s="55">
        <v>98.6</v>
      </c>
      <c r="F324" s="55">
        <v>5.43</v>
      </c>
      <c r="G324" s="55">
        <v>4.3499999999999996</v>
      </c>
      <c r="H324" s="55">
        <v>8.9700000000000006</v>
      </c>
      <c r="I324" s="55">
        <v>200</v>
      </c>
      <c r="J324" s="55">
        <v>112.48</v>
      </c>
      <c r="K324" s="55">
        <v>6.11</v>
      </c>
      <c r="L324" s="55">
        <v>5.5</v>
      </c>
      <c r="M324" s="55">
        <v>9.85</v>
      </c>
    </row>
    <row r="325" spans="2:13" ht="16.5" thickBot="1" x14ac:dyDescent="0.3">
      <c r="B325" s="136" t="s">
        <v>162</v>
      </c>
      <c r="C325" s="82" t="s">
        <v>24</v>
      </c>
      <c r="D325" s="83">
        <v>60</v>
      </c>
      <c r="E325" s="83">
        <v>47.3</v>
      </c>
      <c r="F325" s="83">
        <v>0.38</v>
      </c>
      <c r="G325" s="83">
        <v>0.38</v>
      </c>
      <c r="H325" s="83">
        <v>25.4</v>
      </c>
      <c r="I325" s="83">
        <v>80</v>
      </c>
      <c r="J325" s="83">
        <v>49.3</v>
      </c>
      <c r="K325" s="83">
        <v>0.39</v>
      </c>
      <c r="L325" s="83">
        <v>0.39</v>
      </c>
      <c r="M325" s="83">
        <v>28.5</v>
      </c>
    </row>
    <row r="326" spans="2:13" ht="16.5" thickBot="1" x14ac:dyDescent="0.3">
      <c r="B326" s="74" t="s">
        <v>162</v>
      </c>
      <c r="C326" s="84" t="s">
        <v>16</v>
      </c>
      <c r="D326" s="83">
        <v>60</v>
      </c>
      <c r="E326" s="83">
        <v>91</v>
      </c>
      <c r="F326" s="83">
        <v>1.05</v>
      </c>
      <c r="G326" s="83">
        <v>0.15</v>
      </c>
      <c r="H326" s="83">
        <v>19.7</v>
      </c>
      <c r="I326" s="83">
        <v>80</v>
      </c>
      <c r="J326" s="83">
        <v>93</v>
      </c>
      <c r="K326" s="83">
        <v>1.25</v>
      </c>
      <c r="L326" s="83">
        <v>0.18</v>
      </c>
      <c r="M326" s="83">
        <v>19.670000000000002</v>
      </c>
    </row>
    <row r="327" spans="2:13" ht="15.75" x14ac:dyDescent="0.25">
      <c r="B327" s="85" t="s">
        <v>162</v>
      </c>
      <c r="C327" s="54" t="s">
        <v>163</v>
      </c>
      <c r="D327" s="55">
        <v>60</v>
      </c>
      <c r="E327" s="55">
        <v>25.2</v>
      </c>
      <c r="F327" s="55">
        <v>0.24</v>
      </c>
      <c r="G327" s="55">
        <v>0.18</v>
      </c>
      <c r="H327" s="55">
        <v>6.06</v>
      </c>
      <c r="I327" s="55">
        <v>80</v>
      </c>
      <c r="J327" s="55">
        <v>33.6</v>
      </c>
      <c r="K327" s="55">
        <v>0.32</v>
      </c>
      <c r="L327" s="55">
        <v>0.24</v>
      </c>
      <c r="M327" s="55">
        <v>8.08</v>
      </c>
    </row>
    <row r="328" spans="2:13" ht="15.75" x14ac:dyDescent="0.25">
      <c r="B328" s="86" t="s">
        <v>164</v>
      </c>
      <c r="C328" s="48" t="s">
        <v>20</v>
      </c>
      <c r="D328" s="137">
        <v>60</v>
      </c>
      <c r="E328" s="137">
        <v>30</v>
      </c>
      <c r="F328" s="137">
        <v>54</v>
      </c>
      <c r="G328" s="137">
        <v>0.12</v>
      </c>
      <c r="H328" s="137">
        <v>6.6</v>
      </c>
      <c r="I328" s="137">
        <v>80</v>
      </c>
      <c r="J328" s="137">
        <v>40</v>
      </c>
      <c r="K328" s="137">
        <v>0.54</v>
      </c>
      <c r="L328" s="137">
        <v>0.09</v>
      </c>
      <c r="M328" s="137">
        <v>8.8000000000000007</v>
      </c>
    </row>
    <row r="329" spans="2:13" ht="16.5" thickBot="1" x14ac:dyDescent="0.3">
      <c r="B329" s="136" t="s">
        <v>162</v>
      </c>
      <c r="C329" s="47" t="s">
        <v>165</v>
      </c>
      <c r="D329" s="10">
        <v>60</v>
      </c>
      <c r="E329" s="10">
        <v>28.8</v>
      </c>
      <c r="F329" s="10">
        <v>0.48</v>
      </c>
      <c r="G329" s="10">
        <v>0.2</v>
      </c>
      <c r="H329" s="10">
        <v>5.0999999999999996</v>
      </c>
      <c r="I329" s="10">
        <v>80</v>
      </c>
      <c r="J329" s="10">
        <v>38.4</v>
      </c>
      <c r="K329" s="10">
        <v>0.64</v>
      </c>
      <c r="L329" s="10">
        <v>0.26</v>
      </c>
      <c r="M329" s="10">
        <v>6.8</v>
      </c>
    </row>
    <row r="330" spans="2:13" ht="16.5" thickBot="1" x14ac:dyDescent="0.3">
      <c r="B330" s="74"/>
      <c r="C330" s="88" t="s">
        <v>166</v>
      </c>
      <c r="D330" s="10"/>
      <c r="E330" s="133">
        <f>E320+E321+E322+E323+E324+E325</f>
        <v>389.3</v>
      </c>
      <c r="F330" s="133">
        <f t="shared" ref="F330:H330" si="116">F320+F321+F322+F323+F324+F325</f>
        <v>19.889999999999997</v>
      </c>
      <c r="G330" s="133">
        <f t="shared" si="116"/>
        <v>12.03</v>
      </c>
      <c r="H330" s="133">
        <f t="shared" si="116"/>
        <v>64.69</v>
      </c>
      <c r="I330" s="133"/>
      <c r="J330" s="133">
        <f>J320+J321+J322+J323+J324+J325</f>
        <v>444.38000000000005</v>
      </c>
      <c r="K330" s="133">
        <f t="shared" ref="K330:M330" si="117">K320+K321+K322+K323+K324+K325</f>
        <v>23.06</v>
      </c>
      <c r="L330" s="133">
        <f t="shared" si="117"/>
        <v>14.41</v>
      </c>
      <c r="M330" s="133">
        <f t="shared" si="117"/>
        <v>73.180000000000007</v>
      </c>
    </row>
    <row r="331" spans="2:13" ht="20.25" customHeight="1" thickBot="1" x14ac:dyDescent="0.3">
      <c r="B331" s="74"/>
      <c r="C331" s="88" t="s">
        <v>167</v>
      </c>
      <c r="D331" s="10"/>
      <c r="E331" s="133">
        <f>E320+E321+E322+E323+E326</f>
        <v>334.4</v>
      </c>
      <c r="F331" s="133">
        <f t="shared" ref="F331:H331" si="118">F320+F321+F322+F323+F326</f>
        <v>15.129999999999999</v>
      </c>
      <c r="G331" s="133">
        <f t="shared" si="118"/>
        <v>7.4499999999999993</v>
      </c>
      <c r="H331" s="133">
        <f t="shared" si="118"/>
        <v>50.019999999999996</v>
      </c>
      <c r="I331" s="133"/>
      <c r="J331" s="133">
        <f>J320+J321+J322+J323+J324+J326</f>
        <v>488.08000000000004</v>
      </c>
      <c r="K331" s="133">
        <f t="shared" ref="K331:M331" si="119">K320+K321+K322+K323+K324+K326</f>
        <v>23.919999999999998</v>
      </c>
      <c r="L331" s="133">
        <f t="shared" si="119"/>
        <v>14.2</v>
      </c>
      <c r="M331" s="133">
        <f t="shared" si="119"/>
        <v>64.349999999999994</v>
      </c>
    </row>
    <row r="332" spans="2:13" ht="16.5" thickBot="1" x14ac:dyDescent="0.3">
      <c r="B332" s="74"/>
      <c r="C332" s="88" t="s">
        <v>168</v>
      </c>
      <c r="D332" s="10"/>
      <c r="E332" s="133">
        <f>E320+E321+E322+E323+E327</f>
        <v>268.60000000000002</v>
      </c>
      <c r="F332" s="133">
        <f t="shared" ref="F332:H332" si="120">F320+F321+F322+F323+F327</f>
        <v>14.319999999999999</v>
      </c>
      <c r="G332" s="133">
        <f t="shared" si="120"/>
        <v>7.4799999999999986</v>
      </c>
      <c r="H332" s="133">
        <f t="shared" si="120"/>
        <v>36.380000000000003</v>
      </c>
      <c r="I332" s="133"/>
      <c r="J332" s="133">
        <f>+J320+J321+J322+J323+J324+J327</f>
        <v>428.68000000000006</v>
      </c>
      <c r="K332" s="133">
        <f t="shared" ref="K332:M332" si="121">+K320+K321+K322+K323+K324+K327</f>
        <v>22.99</v>
      </c>
      <c r="L332" s="133">
        <f t="shared" si="121"/>
        <v>14.26</v>
      </c>
      <c r="M332" s="133">
        <f t="shared" si="121"/>
        <v>52.76</v>
      </c>
    </row>
    <row r="333" spans="2:13" ht="16.5" thickBot="1" x14ac:dyDescent="0.3">
      <c r="B333" s="74"/>
      <c r="C333" s="88" t="s">
        <v>169</v>
      </c>
      <c r="D333" s="10"/>
      <c r="E333" s="133">
        <f>E320+E321+E322+E323+E324+E328</f>
        <v>372</v>
      </c>
      <c r="F333" s="133">
        <f t="shared" ref="F333:H333" si="122">F320+F321+F322+F323+F324+F328</f>
        <v>73.509999999999991</v>
      </c>
      <c r="G333" s="133">
        <f t="shared" si="122"/>
        <v>11.769999999999998</v>
      </c>
      <c r="H333" s="133">
        <f t="shared" si="122"/>
        <v>45.89</v>
      </c>
      <c r="I333" s="133"/>
      <c r="J333" s="133">
        <f>J320+J321+J322+J323+J324+J328</f>
        <v>435.08000000000004</v>
      </c>
      <c r="K333" s="133">
        <f t="shared" ref="K333:M333" si="123">K320+K321+K322+K323+K324+K328</f>
        <v>23.209999999999997</v>
      </c>
      <c r="L333" s="133">
        <f t="shared" si="123"/>
        <v>14.11</v>
      </c>
      <c r="M333" s="133">
        <f t="shared" si="123"/>
        <v>53.480000000000004</v>
      </c>
    </row>
    <row r="334" spans="2:13" ht="15.75" x14ac:dyDescent="0.25">
      <c r="B334" s="105"/>
      <c r="C334" s="131" t="s">
        <v>170</v>
      </c>
      <c r="D334" s="132"/>
      <c r="E334" s="132">
        <f>E320+E321+E322+E323+E324+E329</f>
        <v>370.8</v>
      </c>
      <c r="F334" s="132">
        <f t="shared" ref="F334:H334" si="124">F320+F321+F322+F323+F324+F329</f>
        <v>19.989999999999998</v>
      </c>
      <c r="G334" s="132">
        <f t="shared" si="124"/>
        <v>11.849999999999998</v>
      </c>
      <c r="H334" s="132">
        <f t="shared" si="124"/>
        <v>44.39</v>
      </c>
      <c r="I334" s="132"/>
      <c r="J334" s="132">
        <f>J320+J321+J322+J323+J324+J329</f>
        <v>433.48</v>
      </c>
      <c r="K334" s="132">
        <f t="shared" ref="K334:M334" si="125">K320+K321+K322+K323+K324+K329</f>
        <v>23.31</v>
      </c>
      <c r="L334" s="132">
        <f t="shared" si="125"/>
        <v>14.28</v>
      </c>
      <c r="M334" s="132">
        <f t="shared" si="125"/>
        <v>51.48</v>
      </c>
    </row>
    <row r="335" spans="2:13" ht="15.75" x14ac:dyDescent="0.25">
      <c r="B335" s="192" t="s">
        <v>45</v>
      </c>
      <c r="C335" s="193"/>
      <c r="D335" s="193"/>
      <c r="E335" s="193"/>
      <c r="F335" s="193"/>
      <c r="G335" s="193"/>
      <c r="H335" s="193"/>
      <c r="I335" s="193"/>
      <c r="J335" s="193"/>
      <c r="K335" s="193"/>
      <c r="L335" s="193"/>
      <c r="M335" s="194"/>
    </row>
    <row r="336" spans="2:13" x14ac:dyDescent="0.25">
      <c r="B336" s="27" t="s">
        <v>90</v>
      </c>
      <c r="C336" s="31" t="s">
        <v>89</v>
      </c>
      <c r="D336" s="38">
        <v>180</v>
      </c>
      <c r="E336" s="38">
        <f>J336/2*1.8</f>
        <v>115.2</v>
      </c>
      <c r="F336" s="38">
        <f t="shared" ref="F336:H336" si="126">K336/2*1.8</f>
        <v>2.1059999999999999</v>
      </c>
      <c r="G336" s="38">
        <f t="shared" si="126"/>
        <v>4.383</v>
      </c>
      <c r="H336" s="38">
        <f t="shared" si="126"/>
        <v>19.458000000000002</v>
      </c>
      <c r="I336" s="144">
        <v>200</v>
      </c>
      <c r="J336" s="144">
        <v>128</v>
      </c>
      <c r="K336" s="144">
        <v>2.34</v>
      </c>
      <c r="L336" s="144">
        <v>4.87</v>
      </c>
      <c r="M336" s="144">
        <v>21.62</v>
      </c>
    </row>
    <row r="337" spans="2:13" ht="25.5" customHeight="1" thickBot="1" x14ac:dyDescent="0.3">
      <c r="B337" s="42" t="s">
        <v>224</v>
      </c>
      <c r="C337" s="9" t="s">
        <v>225</v>
      </c>
      <c r="D337" s="10">
        <v>60</v>
      </c>
      <c r="E337" s="37">
        <v>8</v>
      </c>
      <c r="F337" s="37">
        <v>0.5</v>
      </c>
      <c r="G337" s="37">
        <v>0.1</v>
      </c>
      <c r="H337" s="37">
        <v>2</v>
      </c>
      <c r="I337" s="139">
        <v>80</v>
      </c>
      <c r="J337" s="139">
        <v>10</v>
      </c>
      <c r="K337" s="139">
        <v>0.9</v>
      </c>
      <c r="L337" s="139">
        <v>0.12</v>
      </c>
      <c r="M337" s="175">
        <v>2.21</v>
      </c>
    </row>
    <row r="338" spans="2:13" ht="30" customHeight="1" thickBot="1" x14ac:dyDescent="0.3">
      <c r="B338" s="25" t="s">
        <v>257</v>
      </c>
      <c r="C338" s="9" t="s">
        <v>127</v>
      </c>
      <c r="D338" s="10">
        <v>45</v>
      </c>
      <c r="E338" s="10">
        <v>86.85</v>
      </c>
      <c r="F338" s="10">
        <v>4.32</v>
      </c>
      <c r="G338" s="10">
        <v>4.7699999999999996</v>
      </c>
      <c r="H338" s="10">
        <v>2.25</v>
      </c>
      <c r="I338" s="139">
        <v>60</v>
      </c>
      <c r="J338" s="139">
        <v>122</v>
      </c>
      <c r="K338" s="139">
        <v>6.4</v>
      </c>
      <c r="L338" s="139">
        <v>9.1</v>
      </c>
      <c r="M338" s="139">
        <v>4.3</v>
      </c>
    </row>
    <row r="339" spans="2:13" ht="30.75" thickBot="1" x14ac:dyDescent="0.3">
      <c r="B339" s="25" t="s">
        <v>99</v>
      </c>
      <c r="C339" s="9" t="s">
        <v>141</v>
      </c>
      <c r="D339" s="10">
        <v>80</v>
      </c>
      <c r="E339" s="10">
        <v>126</v>
      </c>
      <c r="F339" s="10">
        <v>2.98</v>
      </c>
      <c r="G339" s="10">
        <v>2.97</v>
      </c>
      <c r="H339" s="10">
        <v>21.65</v>
      </c>
      <c r="I339" s="1">
        <v>100</v>
      </c>
      <c r="J339" s="1">
        <v>137</v>
      </c>
      <c r="K339" s="1">
        <v>4.5199999999999996</v>
      </c>
      <c r="L339" s="1">
        <v>3.85</v>
      </c>
      <c r="M339" s="1">
        <v>31.95</v>
      </c>
    </row>
    <row r="340" spans="2:13" ht="15.75" thickBot="1" x14ac:dyDescent="0.3">
      <c r="B340" s="25" t="s">
        <v>101</v>
      </c>
      <c r="C340" s="9" t="s">
        <v>66</v>
      </c>
      <c r="D340" s="10">
        <v>180</v>
      </c>
      <c r="E340" s="36">
        <f>J340/2*1.8</f>
        <v>1.8360000000000001</v>
      </c>
      <c r="F340" s="36">
        <f t="shared" ref="F340:H340" si="127">K340/2*1.8</f>
        <v>4.5000000000000005E-2</v>
      </c>
      <c r="G340" s="36">
        <f t="shared" si="127"/>
        <v>9.0000000000000011E-3</v>
      </c>
      <c r="H340" s="36">
        <f t="shared" si="127"/>
        <v>0.16200000000000001</v>
      </c>
      <c r="I340" s="1">
        <v>200</v>
      </c>
      <c r="J340" s="1">
        <v>2.04</v>
      </c>
      <c r="K340" s="1">
        <v>0.05</v>
      </c>
      <c r="L340" s="1">
        <v>0.01</v>
      </c>
      <c r="M340" s="1">
        <v>0.18</v>
      </c>
    </row>
    <row r="341" spans="2:13" ht="15.75" thickBot="1" x14ac:dyDescent="0.3">
      <c r="B341" s="25" t="s">
        <v>72</v>
      </c>
      <c r="C341" s="9" t="s">
        <v>15</v>
      </c>
      <c r="D341" s="10">
        <v>30</v>
      </c>
      <c r="E341" s="10">
        <v>71</v>
      </c>
      <c r="F341" s="10">
        <v>2.1</v>
      </c>
      <c r="G341" s="10">
        <v>2.4</v>
      </c>
      <c r="H341" s="10">
        <v>9.9</v>
      </c>
      <c r="I341" s="1">
        <v>30</v>
      </c>
      <c r="J341" s="1">
        <v>71</v>
      </c>
      <c r="K341" s="1">
        <v>2.1</v>
      </c>
      <c r="L341" s="1">
        <v>2.4</v>
      </c>
      <c r="M341" s="1">
        <v>9.9</v>
      </c>
    </row>
    <row r="342" spans="2:13" ht="15.75" x14ac:dyDescent="0.25">
      <c r="B342" s="61"/>
      <c r="C342" s="143"/>
      <c r="D342" s="11"/>
      <c r="E342" s="11">
        <f t="shared" ref="E342:M342" si="128">SUM(E336:E341)</f>
        <v>408.88600000000002</v>
      </c>
      <c r="F342" s="11">
        <f t="shared" si="128"/>
        <v>12.051</v>
      </c>
      <c r="G342" s="11">
        <f t="shared" si="128"/>
        <v>14.632000000000001</v>
      </c>
      <c r="H342" s="11">
        <f t="shared" si="128"/>
        <v>55.42</v>
      </c>
      <c r="I342" s="11"/>
      <c r="J342" s="11">
        <f t="shared" si="128"/>
        <v>470.04</v>
      </c>
      <c r="K342" s="11">
        <f t="shared" si="128"/>
        <v>16.310000000000002</v>
      </c>
      <c r="L342" s="11">
        <f t="shared" si="128"/>
        <v>20.350000000000001</v>
      </c>
      <c r="M342" s="11">
        <f t="shared" si="128"/>
        <v>70.16</v>
      </c>
    </row>
    <row r="343" spans="2:13" x14ac:dyDescent="0.25">
      <c r="B343" s="224" t="s">
        <v>55</v>
      </c>
      <c r="C343" s="225"/>
      <c r="D343" s="225"/>
      <c r="E343" s="225"/>
      <c r="F343" s="225"/>
      <c r="G343" s="225"/>
      <c r="H343" s="225"/>
      <c r="I343" s="225"/>
      <c r="J343" s="225"/>
      <c r="K343" s="225"/>
      <c r="L343" s="225"/>
      <c r="M343" s="246"/>
    </row>
    <row r="344" spans="2:13" x14ac:dyDescent="0.25">
      <c r="B344" s="195" t="s">
        <v>44</v>
      </c>
      <c r="C344" s="196"/>
      <c r="D344" s="196"/>
      <c r="E344" s="196"/>
      <c r="F344" s="196"/>
      <c r="G344" s="196"/>
      <c r="H344" s="196"/>
      <c r="I344" s="196"/>
      <c r="J344" s="196"/>
      <c r="K344" s="196"/>
      <c r="L344" s="196"/>
      <c r="M344" s="197"/>
    </row>
    <row r="345" spans="2:13" ht="16.5" thickBot="1" x14ac:dyDescent="0.3">
      <c r="B345" s="176" t="s">
        <v>247</v>
      </c>
      <c r="C345" s="177" t="s">
        <v>248</v>
      </c>
      <c r="D345" s="163">
        <v>60</v>
      </c>
      <c r="E345" s="163">
        <v>9</v>
      </c>
      <c r="F345" s="163">
        <v>0.4</v>
      </c>
      <c r="G345" s="163">
        <v>0.1</v>
      </c>
      <c r="H345" s="163">
        <v>1.7</v>
      </c>
      <c r="I345" s="163">
        <v>80</v>
      </c>
      <c r="J345" s="163">
        <v>12</v>
      </c>
      <c r="K345" s="163">
        <v>0.6</v>
      </c>
      <c r="L345" s="163">
        <v>0.1</v>
      </c>
      <c r="M345" s="163">
        <v>2.2999999999999998</v>
      </c>
    </row>
    <row r="346" spans="2:13" ht="16.5" thickBot="1" x14ac:dyDescent="0.3">
      <c r="B346" s="74" t="s">
        <v>209</v>
      </c>
      <c r="C346" s="82" t="s">
        <v>42</v>
      </c>
      <c r="D346" s="83">
        <v>100</v>
      </c>
      <c r="E346" s="83">
        <v>156</v>
      </c>
      <c r="F346" s="83">
        <v>12.31</v>
      </c>
      <c r="G346" s="83">
        <v>4.46</v>
      </c>
      <c r="H346" s="83">
        <v>16.86</v>
      </c>
      <c r="I346" s="83">
        <v>120</v>
      </c>
      <c r="J346" s="83">
        <v>187.2</v>
      </c>
      <c r="K346" s="83">
        <v>14.77</v>
      </c>
      <c r="L346" s="83">
        <v>5.35</v>
      </c>
      <c r="M346" s="83">
        <v>20.23</v>
      </c>
    </row>
    <row r="347" spans="2:13" ht="16.5" thickBot="1" x14ac:dyDescent="0.3">
      <c r="B347" s="74" t="s">
        <v>161</v>
      </c>
      <c r="C347" s="47" t="s">
        <v>15</v>
      </c>
      <c r="D347" s="10">
        <v>30</v>
      </c>
      <c r="E347" s="10">
        <v>71</v>
      </c>
      <c r="F347" s="10">
        <v>2.1</v>
      </c>
      <c r="G347" s="10">
        <v>2.4</v>
      </c>
      <c r="H347" s="10">
        <v>9.9</v>
      </c>
      <c r="I347" s="10">
        <v>30</v>
      </c>
      <c r="J347" s="10">
        <v>71</v>
      </c>
      <c r="K347" s="10">
        <v>2.1</v>
      </c>
      <c r="L347" s="10">
        <v>2.4</v>
      </c>
      <c r="M347" s="10">
        <v>9.9</v>
      </c>
    </row>
    <row r="348" spans="2:13" ht="16.5" thickBot="1" x14ac:dyDescent="0.3">
      <c r="B348" s="74" t="s">
        <v>161</v>
      </c>
      <c r="C348" s="47" t="s">
        <v>208</v>
      </c>
      <c r="D348" s="10">
        <v>15</v>
      </c>
      <c r="E348" s="10">
        <v>70.599999999999994</v>
      </c>
      <c r="F348" s="10">
        <v>4.5999999999999996</v>
      </c>
      <c r="G348" s="10">
        <v>2.2000000000000002</v>
      </c>
      <c r="H348" s="10">
        <v>3.6</v>
      </c>
      <c r="I348" s="10">
        <v>15</v>
      </c>
      <c r="J348" s="10">
        <v>70.599999999999994</v>
      </c>
      <c r="K348" s="10">
        <v>4.5999999999999996</v>
      </c>
      <c r="L348" s="10">
        <v>2.2000000000000002</v>
      </c>
      <c r="M348" s="10">
        <v>3.6</v>
      </c>
    </row>
    <row r="349" spans="2:13" ht="32.25" thickBot="1" x14ac:dyDescent="0.3">
      <c r="B349" s="74" t="s">
        <v>184</v>
      </c>
      <c r="C349" s="47" t="s">
        <v>185</v>
      </c>
      <c r="D349" s="10">
        <v>150</v>
      </c>
      <c r="E349" s="10">
        <v>1.98</v>
      </c>
      <c r="F349" s="10">
        <v>0.03</v>
      </c>
      <c r="G349" s="10">
        <v>0.01</v>
      </c>
      <c r="H349" s="10">
        <v>0.16</v>
      </c>
      <c r="I349" s="10">
        <v>200</v>
      </c>
      <c r="J349" s="10">
        <v>2.04</v>
      </c>
      <c r="K349" s="10">
        <v>0.05</v>
      </c>
      <c r="L349" s="10">
        <v>0.01</v>
      </c>
      <c r="M349" s="10">
        <v>0.18</v>
      </c>
    </row>
    <row r="350" spans="2:13" ht="16.5" thickBot="1" x14ac:dyDescent="0.3">
      <c r="B350" s="136" t="s">
        <v>162</v>
      </c>
      <c r="C350" s="82" t="s">
        <v>24</v>
      </c>
      <c r="D350" s="83">
        <v>60</v>
      </c>
      <c r="E350" s="83">
        <v>47.3</v>
      </c>
      <c r="F350" s="83">
        <v>0.38</v>
      </c>
      <c r="G350" s="83">
        <v>0.38</v>
      </c>
      <c r="H350" s="83">
        <v>25.4</v>
      </c>
      <c r="I350" s="83">
        <v>80</v>
      </c>
      <c r="J350" s="83">
        <v>49.3</v>
      </c>
      <c r="K350" s="83">
        <v>0.39</v>
      </c>
      <c r="L350" s="83">
        <v>0.39</v>
      </c>
      <c r="M350" s="83">
        <v>28.5</v>
      </c>
    </row>
    <row r="351" spans="2:13" ht="16.5" thickBot="1" x14ac:dyDescent="0.3">
      <c r="B351" s="74" t="s">
        <v>162</v>
      </c>
      <c r="C351" s="84" t="s">
        <v>16</v>
      </c>
      <c r="D351" s="83">
        <v>60</v>
      </c>
      <c r="E351" s="83">
        <v>91</v>
      </c>
      <c r="F351" s="83">
        <v>1.05</v>
      </c>
      <c r="G351" s="83">
        <v>0.15</v>
      </c>
      <c r="H351" s="83">
        <v>19.7</v>
      </c>
      <c r="I351" s="83">
        <v>80</v>
      </c>
      <c r="J351" s="83">
        <v>93</v>
      </c>
      <c r="K351" s="83">
        <v>1.25</v>
      </c>
      <c r="L351" s="83">
        <v>0.18</v>
      </c>
      <c r="M351" s="83">
        <v>19.670000000000002</v>
      </c>
    </row>
    <row r="352" spans="2:13" ht="15.75" x14ac:dyDescent="0.25">
      <c r="B352" s="85" t="s">
        <v>162</v>
      </c>
      <c r="C352" s="54" t="s">
        <v>163</v>
      </c>
      <c r="D352" s="55">
        <v>60</v>
      </c>
      <c r="E352" s="55">
        <v>25.2</v>
      </c>
      <c r="F352" s="55">
        <v>0.24</v>
      </c>
      <c r="G352" s="55">
        <v>0.18</v>
      </c>
      <c r="H352" s="55">
        <v>6.06</v>
      </c>
      <c r="I352" s="55">
        <v>80</v>
      </c>
      <c r="J352" s="55">
        <v>33.6</v>
      </c>
      <c r="K352" s="55">
        <v>0.32</v>
      </c>
      <c r="L352" s="55">
        <v>0.24</v>
      </c>
      <c r="M352" s="55">
        <v>8.08</v>
      </c>
    </row>
    <row r="353" spans="2:13" ht="15.75" x14ac:dyDescent="0.25">
      <c r="B353" s="86" t="s">
        <v>164</v>
      </c>
      <c r="C353" s="48" t="s">
        <v>20</v>
      </c>
      <c r="D353" s="137">
        <v>60</v>
      </c>
      <c r="E353" s="137">
        <v>30</v>
      </c>
      <c r="F353" s="137">
        <v>54</v>
      </c>
      <c r="G353" s="137">
        <v>0.12</v>
      </c>
      <c r="H353" s="137">
        <v>6.6</v>
      </c>
      <c r="I353" s="137">
        <v>80</v>
      </c>
      <c r="J353" s="137">
        <v>40</v>
      </c>
      <c r="K353" s="137">
        <v>0.54</v>
      </c>
      <c r="L353" s="137">
        <v>0.09</v>
      </c>
      <c r="M353" s="137">
        <v>8.8000000000000007</v>
      </c>
    </row>
    <row r="354" spans="2:13" ht="16.5" thickBot="1" x14ac:dyDescent="0.3">
      <c r="B354" s="136" t="s">
        <v>162</v>
      </c>
      <c r="C354" s="47" t="s">
        <v>165</v>
      </c>
      <c r="D354" s="10">
        <v>60</v>
      </c>
      <c r="E354" s="10">
        <v>28.8</v>
      </c>
      <c r="F354" s="10">
        <v>0.48</v>
      </c>
      <c r="G354" s="10">
        <v>0.2</v>
      </c>
      <c r="H354" s="10">
        <v>5.0999999999999996</v>
      </c>
      <c r="I354" s="10">
        <v>80</v>
      </c>
      <c r="J354" s="10">
        <v>38.4</v>
      </c>
      <c r="K354" s="10">
        <v>0.64</v>
      </c>
      <c r="L354" s="10">
        <v>0.26</v>
      </c>
      <c r="M354" s="10">
        <v>6.8</v>
      </c>
    </row>
    <row r="355" spans="2:13" ht="16.5" thickBot="1" x14ac:dyDescent="0.3">
      <c r="B355" s="74"/>
      <c r="C355" s="88" t="s">
        <v>166</v>
      </c>
      <c r="D355" s="10"/>
      <c r="E355" s="133">
        <f>E345+E346+E347+E348+E349+E350</f>
        <v>355.88000000000005</v>
      </c>
      <c r="F355" s="133">
        <f t="shared" ref="F355:H355" si="129">F345+F346+F347+F348+F349+F350</f>
        <v>19.82</v>
      </c>
      <c r="G355" s="133">
        <f t="shared" si="129"/>
        <v>9.5500000000000007</v>
      </c>
      <c r="H355" s="133">
        <f t="shared" si="129"/>
        <v>57.62</v>
      </c>
      <c r="I355" s="133"/>
      <c r="J355" s="133">
        <f>J345+J346+J347+J348+J349+J350</f>
        <v>392.14</v>
      </c>
      <c r="K355" s="133">
        <f t="shared" ref="K355:M355" si="130">K345+K346+K347+K348+K349+K350</f>
        <v>22.51</v>
      </c>
      <c r="L355" s="133">
        <f t="shared" si="130"/>
        <v>10.450000000000001</v>
      </c>
      <c r="M355" s="133">
        <f t="shared" si="130"/>
        <v>64.710000000000008</v>
      </c>
    </row>
    <row r="356" spans="2:13" ht="16.5" thickBot="1" x14ac:dyDescent="0.3">
      <c r="B356" s="74"/>
      <c r="C356" s="88" t="s">
        <v>167</v>
      </c>
      <c r="D356" s="10"/>
      <c r="E356" s="133">
        <f>E345+E346+E347+E348+E351</f>
        <v>397.6</v>
      </c>
      <c r="F356" s="133">
        <f t="shared" ref="F356:H356" si="131">F345+F346+F347+F348+F351</f>
        <v>20.46</v>
      </c>
      <c r="G356" s="133">
        <f t="shared" si="131"/>
        <v>9.31</v>
      </c>
      <c r="H356" s="133">
        <f t="shared" si="131"/>
        <v>51.760000000000005</v>
      </c>
      <c r="I356" s="133"/>
      <c r="J356" s="133">
        <f>J345+J346+J347+J348+J349+J351</f>
        <v>435.84</v>
      </c>
      <c r="K356" s="133">
        <f t="shared" ref="K356:M356" si="132">K345+K346+K347+K348+K349+K351</f>
        <v>23.37</v>
      </c>
      <c r="L356" s="133">
        <f t="shared" si="132"/>
        <v>10.24</v>
      </c>
      <c r="M356" s="133">
        <f t="shared" si="132"/>
        <v>55.88</v>
      </c>
    </row>
    <row r="357" spans="2:13" ht="16.5" thickBot="1" x14ac:dyDescent="0.3">
      <c r="B357" s="74"/>
      <c r="C357" s="88" t="s">
        <v>168</v>
      </c>
      <c r="D357" s="10"/>
      <c r="E357" s="133">
        <f>E345+E346+E347+E348+E352</f>
        <v>331.8</v>
      </c>
      <c r="F357" s="133">
        <f t="shared" ref="F357:H357" si="133">F345+F346+F347+F348+F352</f>
        <v>19.649999999999999</v>
      </c>
      <c r="G357" s="133">
        <f t="shared" si="133"/>
        <v>9.34</v>
      </c>
      <c r="H357" s="133">
        <f t="shared" si="133"/>
        <v>38.120000000000005</v>
      </c>
      <c r="I357" s="133"/>
      <c r="J357" s="133">
        <f>+J345+J346+J347+J348+J349+J352</f>
        <v>376.44</v>
      </c>
      <c r="K357" s="133">
        <f t="shared" ref="K357:M357" si="134">+K345+K346+K347+K348+K349+K352</f>
        <v>22.44</v>
      </c>
      <c r="L357" s="133">
        <f t="shared" si="134"/>
        <v>10.3</v>
      </c>
      <c r="M357" s="133">
        <f t="shared" si="134"/>
        <v>44.29</v>
      </c>
    </row>
    <row r="358" spans="2:13" ht="16.5" thickBot="1" x14ac:dyDescent="0.3">
      <c r="B358" s="74"/>
      <c r="C358" s="88" t="s">
        <v>169</v>
      </c>
      <c r="D358" s="10"/>
      <c r="E358" s="133">
        <f>E345+E346+E347+E348+E349+E353</f>
        <v>338.58000000000004</v>
      </c>
      <c r="F358" s="133">
        <f t="shared" ref="F358:H358" si="135">F345+F346+F347+F348+F349+F353</f>
        <v>73.44</v>
      </c>
      <c r="G358" s="133">
        <f t="shared" si="135"/>
        <v>9.2899999999999991</v>
      </c>
      <c r="H358" s="133">
        <f t="shared" si="135"/>
        <v>38.82</v>
      </c>
      <c r="I358" s="133"/>
      <c r="J358" s="133">
        <f>J345+J346+J347+J348+J349+J353</f>
        <v>382.84</v>
      </c>
      <c r="K358" s="133">
        <f t="shared" ref="K358:M358" si="136">K345+K346+K347+K348+K349+K353</f>
        <v>22.66</v>
      </c>
      <c r="L358" s="133">
        <f t="shared" si="136"/>
        <v>10.15</v>
      </c>
      <c r="M358" s="133">
        <f t="shared" si="136"/>
        <v>45.010000000000005</v>
      </c>
    </row>
    <row r="359" spans="2:13" ht="15.75" x14ac:dyDescent="0.25">
      <c r="B359" s="105"/>
      <c r="C359" s="131" t="s">
        <v>170</v>
      </c>
      <c r="D359" s="132"/>
      <c r="E359" s="132">
        <f>E345+E346+E347+E348+E349+E354</f>
        <v>337.38000000000005</v>
      </c>
      <c r="F359" s="132">
        <f t="shared" ref="F359:H359" si="137">F345+F346+F347+F348+F349+F354</f>
        <v>19.920000000000002</v>
      </c>
      <c r="G359" s="132">
        <f t="shared" si="137"/>
        <v>9.3699999999999992</v>
      </c>
      <c r="H359" s="132">
        <f t="shared" si="137"/>
        <v>37.32</v>
      </c>
      <c r="I359" s="132"/>
      <c r="J359" s="132">
        <f>J345+J346+J347+J348+J349+J354</f>
        <v>381.23999999999995</v>
      </c>
      <c r="K359" s="132">
        <f t="shared" ref="K359:M359" si="138">K345+K346+K347+K348+K349+K354</f>
        <v>22.76</v>
      </c>
      <c r="L359" s="132">
        <f t="shared" si="138"/>
        <v>10.32</v>
      </c>
      <c r="M359" s="132">
        <f t="shared" si="138"/>
        <v>43.01</v>
      </c>
    </row>
    <row r="360" spans="2:13" ht="15.75" x14ac:dyDescent="0.25">
      <c r="B360" s="192" t="s">
        <v>45</v>
      </c>
      <c r="C360" s="193"/>
      <c r="D360" s="193"/>
      <c r="E360" s="193"/>
      <c r="F360" s="193"/>
      <c r="G360" s="193"/>
      <c r="H360" s="193"/>
      <c r="I360" s="193"/>
      <c r="J360" s="193"/>
      <c r="K360" s="193"/>
      <c r="L360" s="193"/>
      <c r="M360" s="194"/>
    </row>
    <row r="361" spans="2:13" ht="31.5" x14ac:dyDescent="0.25">
      <c r="B361" s="178" t="s">
        <v>226</v>
      </c>
      <c r="C361" s="179" t="s">
        <v>227</v>
      </c>
      <c r="D361" s="180">
        <v>60</v>
      </c>
      <c r="E361" s="180">
        <v>21</v>
      </c>
      <c r="F361" s="180">
        <v>0.4</v>
      </c>
      <c r="G361" s="180">
        <v>1.5</v>
      </c>
      <c r="H361" s="180">
        <v>1.9</v>
      </c>
      <c r="I361" s="180">
        <v>80</v>
      </c>
      <c r="J361" s="180">
        <v>29</v>
      </c>
      <c r="K361" s="180">
        <v>0.6</v>
      </c>
      <c r="L361" s="180">
        <v>2.1</v>
      </c>
      <c r="M361" s="180">
        <v>2.6</v>
      </c>
    </row>
    <row r="362" spans="2:13" x14ac:dyDescent="0.25">
      <c r="B362" s="26" t="s">
        <v>129</v>
      </c>
      <c r="C362" s="2" t="s">
        <v>128</v>
      </c>
      <c r="D362" s="3">
        <v>180</v>
      </c>
      <c r="E362" s="1">
        <f>J362/2*1.8</f>
        <v>98.100000000000009</v>
      </c>
      <c r="F362" s="1">
        <f t="shared" ref="F362:H362" si="139">K362/2*1.8</f>
        <v>3.762</v>
      </c>
      <c r="G362" s="1">
        <f t="shared" si="139"/>
        <v>4.4820000000000002</v>
      </c>
      <c r="H362" s="1">
        <f t="shared" si="139"/>
        <v>10.998000000000001</v>
      </c>
      <c r="I362" s="3">
        <v>200</v>
      </c>
      <c r="J362" s="1">
        <v>109</v>
      </c>
      <c r="K362" s="1">
        <v>4.18</v>
      </c>
      <c r="L362" s="1">
        <v>4.9800000000000004</v>
      </c>
      <c r="M362" s="1">
        <v>12.22</v>
      </c>
    </row>
    <row r="363" spans="2:13" x14ac:dyDescent="0.25">
      <c r="B363" s="26" t="s">
        <v>93</v>
      </c>
      <c r="C363" s="2" t="s">
        <v>130</v>
      </c>
      <c r="D363" s="3">
        <v>50</v>
      </c>
      <c r="E363" s="1">
        <v>66</v>
      </c>
      <c r="F363" s="1">
        <v>5.1100000000000003</v>
      </c>
      <c r="G363" s="1">
        <v>4.88</v>
      </c>
      <c r="H363" s="1">
        <v>66</v>
      </c>
      <c r="I363" s="3">
        <v>50</v>
      </c>
      <c r="J363" s="1">
        <v>66</v>
      </c>
      <c r="K363" s="1">
        <v>5.1100000000000003</v>
      </c>
      <c r="L363" s="1">
        <v>4.88</v>
      </c>
      <c r="M363" s="1">
        <v>66</v>
      </c>
    </row>
    <row r="364" spans="2:13" x14ac:dyDescent="0.25">
      <c r="B364" s="26" t="s">
        <v>94</v>
      </c>
      <c r="C364" s="2" t="s">
        <v>131</v>
      </c>
      <c r="D364" s="3">
        <v>80</v>
      </c>
      <c r="E364" s="1">
        <v>269.60000000000002</v>
      </c>
      <c r="F364" s="1">
        <v>9.1300000000000008</v>
      </c>
      <c r="G364" s="1">
        <v>2.2200000000000002</v>
      </c>
      <c r="H364" s="1">
        <v>52.34</v>
      </c>
      <c r="I364" s="3">
        <v>100</v>
      </c>
      <c r="J364" s="1">
        <v>337</v>
      </c>
      <c r="K364" s="1">
        <v>11.41</v>
      </c>
      <c r="L364" s="1">
        <v>2.77</v>
      </c>
      <c r="M364" s="1">
        <v>65.430000000000007</v>
      </c>
    </row>
    <row r="365" spans="2:13" x14ac:dyDescent="0.25">
      <c r="B365" s="26" t="s">
        <v>82</v>
      </c>
      <c r="C365" s="2" t="s">
        <v>52</v>
      </c>
      <c r="D365" s="3">
        <v>180</v>
      </c>
      <c r="E365" s="1">
        <f>J365/2*1.8</f>
        <v>59.4</v>
      </c>
      <c r="F365" s="1">
        <f t="shared" ref="F365:H365" si="140">K365/2*1.8</f>
        <v>0.27</v>
      </c>
      <c r="G365" s="1">
        <f t="shared" si="140"/>
        <v>0</v>
      </c>
      <c r="H365" s="1">
        <f t="shared" si="140"/>
        <v>14.670000000000002</v>
      </c>
      <c r="I365" s="3">
        <v>200</v>
      </c>
      <c r="J365" s="1">
        <v>66</v>
      </c>
      <c r="K365" s="1">
        <v>0.3</v>
      </c>
      <c r="L365" s="1">
        <v>0</v>
      </c>
      <c r="M365" s="1">
        <v>16.3</v>
      </c>
    </row>
    <row r="366" spans="2:13" x14ac:dyDescent="0.25">
      <c r="B366" s="26" t="s">
        <v>72</v>
      </c>
      <c r="C366" s="2" t="s">
        <v>15</v>
      </c>
      <c r="D366" s="3">
        <v>30</v>
      </c>
      <c r="E366" s="1">
        <v>71</v>
      </c>
      <c r="F366" s="1">
        <v>2.1</v>
      </c>
      <c r="G366" s="1">
        <v>2.4</v>
      </c>
      <c r="H366" s="1">
        <v>9.9</v>
      </c>
      <c r="I366" s="3">
        <v>30</v>
      </c>
      <c r="J366" s="1">
        <v>71</v>
      </c>
      <c r="K366" s="1">
        <v>2.1</v>
      </c>
      <c r="L366" s="1">
        <v>2.4</v>
      </c>
      <c r="M366" s="1">
        <v>9.9</v>
      </c>
    </row>
    <row r="367" spans="2:13" ht="15.75" x14ac:dyDescent="0.25">
      <c r="B367" s="23"/>
      <c r="C367" s="16" t="s">
        <v>17</v>
      </c>
      <c r="D367" s="8"/>
      <c r="E367" s="8">
        <f t="shared" ref="E367:M367" si="141">SUM(E361:E366)</f>
        <v>585.1</v>
      </c>
      <c r="F367" s="8">
        <f t="shared" si="141"/>
        <v>20.772000000000002</v>
      </c>
      <c r="G367" s="8">
        <f t="shared" si="141"/>
        <v>15.482000000000001</v>
      </c>
      <c r="H367" s="8">
        <f t="shared" si="141"/>
        <v>155.80800000000002</v>
      </c>
      <c r="I367" s="8"/>
      <c r="J367" s="8">
        <f t="shared" si="141"/>
        <v>678</v>
      </c>
      <c r="K367" s="8">
        <f t="shared" si="141"/>
        <v>23.700000000000003</v>
      </c>
      <c r="L367" s="8">
        <f t="shared" si="141"/>
        <v>17.13</v>
      </c>
      <c r="M367" s="8">
        <f t="shared" si="141"/>
        <v>172.45000000000002</v>
      </c>
    </row>
    <row r="368" spans="2:13" x14ac:dyDescent="0.25">
      <c r="B368" s="244" t="s">
        <v>182</v>
      </c>
      <c r="C368" s="244"/>
      <c r="D368" s="244"/>
      <c r="E368" s="244"/>
      <c r="F368" s="244"/>
      <c r="G368" s="244"/>
      <c r="H368" s="244"/>
      <c r="I368" s="244"/>
      <c r="J368" s="244"/>
      <c r="K368" s="244"/>
      <c r="L368" s="244"/>
      <c r="M368" s="244"/>
    </row>
    <row r="369" spans="2:13" x14ac:dyDescent="0.25">
      <c r="B369" s="244" t="s">
        <v>44</v>
      </c>
      <c r="C369" s="244"/>
      <c r="D369" s="244"/>
      <c r="E369" s="244"/>
      <c r="F369" s="244"/>
      <c r="G369" s="244"/>
      <c r="H369" s="244"/>
      <c r="I369" s="244"/>
      <c r="J369" s="244"/>
      <c r="K369" s="244"/>
      <c r="L369" s="244"/>
      <c r="M369" s="244"/>
    </row>
    <row r="370" spans="2:13" ht="29.25" customHeight="1" x14ac:dyDescent="0.25">
      <c r="B370" s="163" t="s">
        <v>228</v>
      </c>
      <c r="C370" s="164" t="s">
        <v>229</v>
      </c>
      <c r="D370" s="165">
        <v>60</v>
      </c>
      <c r="E370" s="165">
        <v>15</v>
      </c>
      <c r="F370" s="165">
        <v>0.41</v>
      </c>
      <c r="G370" s="165">
        <v>0.88</v>
      </c>
      <c r="H370" s="165">
        <v>1.47</v>
      </c>
      <c r="I370" s="165">
        <v>80</v>
      </c>
      <c r="J370" s="165">
        <v>37</v>
      </c>
      <c r="K370" s="165">
        <v>1.04</v>
      </c>
      <c r="L370" s="165">
        <v>2.2200000000000002</v>
      </c>
      <c r="M370" s="165">
        <v>3.67</v>
      </c>
    </row>
    <row r="371" spans="2:13" ht="16.5" hidden="1" thickBot="1" x14ac:dyDescent="0.3">
      <c r="B371" s="136"/>
      <c r="C371" s="47"/>
      <c r="D371" s="10"/>
      <c r="E371" s="10"/>
      <c r="F371" s="10"/>
      <c r="G371" s="10"/>
      <c r="H371" s="10"/>
      <c r="I371" s="10"/>
      <c r="J371" s="10"/>
      <c r="K371" s="10"/>
      <c r="L371" s="10"/>
      <c r="M371" s="10"/>
    </row>
    <row r="372" spans="2:13" ht="16.5" thickBot="1" x14ac:dyDescent="0.3">
      <c r="B372" s="80" t="s">
        <v>110</v>
      </c>
      <c r="C372" s="47" t="s">
        <v>210</v>
      </c>
      <c r="D372" s="10">
        <v>80</v>
      </c>
      <c r="E372" s="10">
        <v>100.8</v>
      </c>
      <c r="F372" s="10">
        <v>2.9</v>
      </c>
      <c r="G372" s="10">
        <v>0.21</v>
      </c>
      <c r="H372" s="10">
        <v>21.23</v>
      </c>
      <c r="I372" s="10">
        <v>100</v>
      </c>
      <c r="J372" s="10">
        <v>126</v>
      </c>
      <c r="K372" s="10">
        <v>3.66</v>
      </c>
      <c r="L372" s="10">
        <v>0.43</v>
      </c>
      <c r="M372" s="10">
        <v>26.54</v>
      </c>
    </row>
    <row r="373" spans="2:13" ht="16.5" hidden="1" thickBot="1" x14ac:dyDescent="0.3">
      <c r="B373" s="80"/>
      <c r="C373" s="47"/>
      <c r="D373" s="10"/>
      <c r="E373" s="10"/>
      <c r="F373" s="10"/>
      <c r="G373" s="10"/>
      <c r="H373" s="10"/>
      <c r="I373" s="10"/>
      <c r="J373" s="10"/>
      <c r="K373" s="10"/>
      <c r="L373" s="10"/>
      <c r="M373" s="10"/>
    </row>
    <row r="374" spans="2:13" ht="16.5" thickBot="1" x14ac:dyDescent="0.3">
      <c r="B374" s="74" t="s">
        <v>161</v>
      </c>
      <c r="C374" s="47" t="s">
        <v>15</v>
      </c>
      <c r="D374" s="10">
        <v>30</v>
      </c>
      <c r="E374" s="10">
        <v>71</v>
      </c>
      <c r="F374" s="10">
        <v>2.1</v>
      </c>
      <c r="G374" s="10">
        <v>2.4</v>
      </c>
      <c r="H374" s="10">
        <v>9.9</v>
      </c>
      <c r="I374" s="10">
        <v>30</v>
      </c>
      <c r="J374" s="10">
        <v>71</v>
      </c>
      <c r="K374" s="10">
        <v>2.1</v>
      </c>
      <c r="L374" s="10">
        <v>2.4</v>
      </c>
      <c r="M374" s="10">
        <v>9.9</v>
      </c>
    </row>
    <row r="375" spans="2:13" ht="16.5" thickBot="1" x14ac:dyDescent="0.3">
      <c r="B375" s="74" t="s">
        <v>161</v>
      </c>
      <c r="C375" s="81" t="s">
        <v>19</v>
      </c>
      <c r="D375" s="55">
        <v>100</v>
      </c>
      <c r="E375" s="55">
        <v>82</v>
      </c>
      <c r="F375" s="55">
        <v>1.6</v>
      </c>
      <c r="G375" s="55">
        <v>5.8</v>
      </c>
      <c r="H375" s="55">
        <v>4.9000000000000004</v>
      </c>
      <c r="I375" s="55">
        <v>125</v>
      </c>
      <c r="J375" s="55">
        <v>86</v>
      </c>
      <c r="K375" s="55">
        <v>2</v>
      </c>
      <c r="L375" s="55">
        <v>6.3</v>
      </c>
      <c r="M375" s="55">
        <v>5.3</v>
      </c>
    </row>
    <row r="376" spans="2:13" ht="16.5" thickBot="1" x14ac:dyDescent="0.3">
      <c r="B376" s="136" t="s">
        <v>162</v>
      </c>
      <c r="C376" s="82" t="s">
        <v>24</v>
      </c>
      <c r="D376" s="83">
        <v>60</v>
      </c>
      <c r="E376" s="83">
        <v>47.3</v>
      </c>
      <c r="F376" s="83">
        <v>0.38</v>
      </c>
      <c r="G376" s="83">
        <v>0.38</v>
      </c>
      <c r="H376" s="83">
        <v>25.4</v>
      </c>
      <c r="I376" s="83">
        <v>80</v>
      </c>
      <c r="J376" s="83">
        <v>49.3</v>
      </c>
      <c r="K376" s="83">
        <v>0.39</v>
      </c>
      <c r="L376" s="83">
        <v>0.39</v>
      </c>
      <c r="M376" s="83">
        <v>28.5</v>
      </c>
    </row>
    <row r="377" spans="2:13" ht="16.5" thickBot="1" x14ac:dyDescent="0.3">
      <c r="B377" s="74" t="s">
        <v>162</v>
      </c>
      <c r="C377" s="84" t="s">
        <v>16</v>
      </c>
      <c r="D377" s="83">
        <v>60</v>
      </c>
      <c r="E377" s="83">
        <v>91</v>
      </c>
      <c r="F377" s="83">
        <v>1.05</v>
      </c>
      <c r="G377" s="83">
        <v>0.15</v>
      </c>
      <c r="H377" s="83">
        <v>19.7</v>
      </c>
      <c r="I377" s="83">
        <v>80</v>
      </c>
      <c r="J377" s="83">
        <v>93</v>
      </c>
      <c r="K377" s="83">
        <v>1.25</v>
      </c>
      <c r="L377" s="83">
        <v>0.18</v>
      </c>
      <c r="M377" s="83">
        <v>19.670000000000002</v>
      </c>
    </row>
    <row r="378" spans="2:13" ht="32.25" customHeight="1" x14ac:dyDescent="0.25">
      <c r="B378" s="85" t="s">
        <v>162</v>
      </c>
      <c r="C378" s="54" t="s">
        <v>163</v>
      </c>
      <c r="D378" s="55">
        <v>60</v>
      </c>
      <c r="E378" s="55">
        <v>25.2</v>
      </c>
      <c r="F378" s="55">
        <v>0.24</v>
      </c>
      <c r="G378" s="55">
        <v>0.18</v>
      </c>
      <c r="H378" s="55">
        <v>6.06</v>
      </c>
      <c r="I378" s="55">
        <v>80</v>
      </c>
      <c r="J378" s="55">
        <v>33.6</v>
      </c>
      <c r="K378" s="55">
        <v>0.32</v>
      </c>
      <c r="L378" s="55">
        <v>0.24</v>
      </c>
      <c r="M378" s="55">
        <v>8.08</v>
      </c>
    </row>
    <row r="379" spans="2:13" ht="15.75" x14ac:dyDescent="0.25">
      <c r="B379" s="86" t="s">
        <v>164</v>
      </c>
      <c r="C379" s="48" t="s">
        <v>20</v>
      </c>
      <c r="D379" s="137">
        <v>60</v>
      </c>
      <c r="E379" s="137">
        <v>30</v>
      </c>
      <c r="F379" s="137">
        <v>54</v>
      </c>
      <c r="G379" s="137">
        <v>0.12</v>
      </c>
      <c r="H379" s="137">
        <v>6.6</v>
      </c>
      <c r="I379" s="137">
        <v>80</v>
      </c>
      <c r="J379" s="137">
        <v>40</v>
      </c>
      <c r="K379" s="137">
        <v>0.54</v>
      </c>
      <c r="L379" s="137">
        <v>0.09</v>
      </c>
      <c r="M379" s="137">
        <v>8.8000000000000007</v>
      </c>
    </row>
    <row r="380" spans="2:13" ht="16.5" thickBot="1" x14ac:dyDescent="0.3">
      <c r="B380" s="136" t="s">
        <v>162</v>
      </c>
      <c r="C380" s="47" t="s">
        <v>165</v>
      </c>
      <c r="D380" s="10">
        <v>60</v>
      </c>
      <c r="E380" s="10">
        <v>28.8</v>
      </c>
      <c r="F380" s="10">
        <v>0.48</v>
      </c>
      <c r="G380" s="10">
        <v>0.2</v>
      </c>
      <c r="H380" s="10">
        <v>5.0999999999999996</v>
      </c>
      <c r="I380" s="10">
        <v>80</v>
      </c>
      <c r="J380" s="10">
        <v>38.4</v>
      </c>
      <c r="K380" s="10">
        <v>0.64</v>
      </c>
      <c r="L380" s="10">
        <v>0.26</v>
      </c>
      <c r="M380" s="10">
        <v>6.8</v>
      </c>
    </row>
    <row r="381" spans="2:13" ht="16.5" thickBot="1" x14ac:dyDescent="0.3">
      <c r="B381" s="74"/>
      <c r="C381" s="88" t="s">
        <v>166</v>
      </c>
      <c r="D381" s="10"/>
      <c r="E381" s="133">
        <f>E371+E372+E373+E374+E375+E376</f>
        <v>301.10000000000002</v>
      </c>
      <c r="F381" s="133">
        <f t="shared" ref="F381:H381" si="142">F371+F372+F373+F374+F375+F376</f>
        <v>6.9799999999999995</v>
      </c>
      <c r="G381" s="133">
        <f t="shared" si="142"/>
        <v>8.7900000000000009</v>
      </c>
      <c r="H381" s="133">
        <f t="shared" si="142"/>
        <v>61.43</v>
      </c>
      <c r="I381" s="133"/>
      <c r="J381" s="133">
        <f>J371+J372+J373+J374+J375+J376</f>
        <v>332.3</v>
      </c>
      <c r="K381" s="133">
        <f t="shared" ref="K381:M381" si="143">K371+K372+K373+K374+K375+K376</f>
        <v>8.15</v>
      </c>
      <c r="L381" s="133">
        <f t="shared" si="143"/>
        <v>9.52</v>
      </c>
      <c r="M381" s="133">
        <f t="shared" si="143"/>
        <v>70.239999999999995</v>
      </c>
    </row>
    <row r="382" spans="2:13" ht="16.5" thickBot="1" x14ac:dyDescent="0.3">
      <c r="B382" s="74"/>
      <c r="C382" s="88" t="s">
        <v>167</v>
      </c>
      <c r="D382" s="10"/>
      <c r="E382" s="133">
        <f>E371+E372+E373+E374+E377</f>
        <v>262.8</v>
      </c>
      <c r="F382" s="133">
        <f t="shared" ref="F382:H382" si="144">F371+F372+F373+F374+F377</f>
        <v>6.05</v>
      </c>
      <c r="G382" s="133">
        <f t="shared" si="144"/>
        <v>2.76</v>
      </c>
      <c r="H382" s="133">
        <f t="shared" si="144"/>
        <v>50.83</v>
      </c>
      <c r="I382" s="133"/>
      <c r="J382" s="133">
        <f>J371+J372+J373+J374+J375+J377</f>
        <v>376</v>
      </c>
      <c r="K382" s="133">
        <f t="shared" ref="K382:M382" si="145">K371+K372+K373+K374+K375+K377</f>
        <v>9.01</v>
      </c>
      <c r="L382" s="133">
        <f t="shared" si="145"/>
        <v>9.3099999999999987</v>
      </c>
      <c r="M382" s="133">
        <f t="shared" si="145"/>
        <v>61.41</v>
      </c>
    </row>
    <row r="383" spans="2:13" ht="16.5" thickBot="1" x14ac:dyDescent="0.3">
      <c r="B383" s="74"/>
      <c r="C383" s="88" t="s">
        <v>168</v>
      </c>
      <c r="D383" s="10"/>
      <c r="E383" s="133">
        <f>E371+E372+E373+E374+E378</f>
        <v>197</v>
      </c>
      <c r="F383" s="133">
        <f t="shared" ref="F383:H383" si="146">F371+F372+F373+F374+F378</f>
        <v>5.24</v>
      </c>
      <c r="G383" s="133">
        <f t="shared" si="146"/>
        <v>2.79</v>
      </c>
      <c r="H383" s="133">
        <f t="shared" si="146"/>
        <v>37.190000000000005</v>
      </c>
      <c r="I383" s="133"/>
      <c r="J383" s="133">
        <f>+J371+J372+J373+J374+J375+J378</f>
        <v>316.60000000000002</v>
      </c>
      <c r="K383" s="133">
        <f t="shared" ref="K383:M383" si="147">+K371+K372+K373+K374+K375+K378</f>
        <v>8.08</v>
      </c>
      <c r="L383" s="133">
        <f t="shared" si="147"/>
        <v>9.3699999999999992</v>
      </c>
      <c r="M383" s="133">
        <f t="shared" si="147"/>
        <v>49.819999999999993</v>
      </c>
    </row>
    <row r="384" spans="2:13" ht="16.5" thickBot="1" x14ac:dyDescent="0.3">
      <c r="B384" s="74"/>
      <c r="C384" s="88" t="s">
        <v>169</v>
      </c>
      <c r="D384" s="10"/>
      <c r="E384" s="133">
        <f>E371+E372+E373+E374+E375+E379</f>
        <v>283.8</v>
      </c>
      <c r="F384" s="133">
        <f t="shared" ref="F384:H384" si="148">F371+F372+F373+F374+F375+F379</f>
        <v>60.6</v>
      </c>
      <c r="G384" s="133">
        <f t="shared" si="148"/>
        <v>8.5299999999999994</v>
      </c>
      <c r="H384" s="133">
        <f t="shared" si="148"/>
        <v>42.63</v>
      </c>
      <c r="I384" s="133"/>
      <c r="J384" s="133">
        <f>J371+J372+J373+J374+J375+J379</f>
        <v>323</v>
      </c>
      <c r="K384" s="133">
        <f t="shared" ref="K384:M384" si="149">K371+K372+K373+K374+K375+K379</f>
        <v>8.3000000000000007</v>
      </c>
      <c r="L384" s="133">
        <f t="shared" si="149"/>
        <v>9.2199999999999989</v>
      </c>
      <c r="M384" s="133">
        <f t="shared" si="149"/>
        <v>50.539999999999992</v>
      </c>
    </row>
    <row r="385" spans="2:13" ht="16.5" thickBot="1" x14ac:dyDescent="0.3">
      <c r="B385" s="74"/>
      <c r="C385" s="90" t="s">
        <v>170</v>
      </c>
      <c r="D385" s="130"/>
      <c r="E385" s="130">
        <f>E371+E372+E373+E374+E375+E380</f>
        <v>282.60000000000002</v>
      </c>
      <c r="F385" s="130">
        <f t="shared" ref="F385:H385" si="150">F371+F372+F373+F374+F375+F380</f>
        <v>7.08</v>
      </c>
      <c r="G385" s="130">
        <f t="shared" si="150"/>
        <v>8.61</v>
      </c>
      <c r="H385" s="130">
        <f t="shared" si="150"/>
        <v>41.13</v>
      </c>
      <c r="I385" s="130"/>
      <c r="J385" s="130">
        <f>J371+J372+J373+J374+J375+J380</f>
        <v>321.39999999999998</v>
      </c>
      <c r="K385" s="130">
        <f t="shared" ref="K385:M385" si="151">K371+K372+K373+K374+K375+K380</f>
        <v>8.4</v>
      </c>
      <c r="L385" s="130">
        <f t="shared" si="151"/>
        <v>9.3899999999999988</v>
      </c>
      <c r="M385" s="130">
        <f t="shared" si="151"/>
        <v>48.539999999999992</v>
      </c>
    </row>
    <row r="386" spans="2:13" ht="15.75" x14ac:dyDescent="0.25">
      <c r="B386" s="192" t="s">
        <v>45</v>
      </c>
      <c r="C386" s="193"/>
      <c r="D386" s="193"/>
      <c r="E386" s="193"/>
      <c r="F386" s="193"/>
      <c r="G386" s="193"/>
      <c r="H386" s="193"/>
      <c r="I386" s="193"/>
      <c r="J386" s="193"/>
      <c r="K386" s="193"/>
      <c r="L386" s="193"/>
      <c r="M386" s="194"/>
    </row>
    <row r="387" spans="2:13" ht="29.25" customHeight="1" thickBot="1" x14ac:dyDescent="0.3">
      <c r="B387" s="42" t="s">
        <v>224</v>
      </c>
      <c r="C387" s="9" t="s">
        <v>225</v>
      </c>
      <c r="D387" s="10">
        <v>60</v>
      </c>
      <c r="E387" s="37">
        <v>8</v>
      </c>
      <c r="F387" s="37">
        <v>0.5</v>
      </c>
      <c r="G387" s="37">
        <v>0.1</v>
      </c>
      <c r="H387" s="37">
        <v>2</v>
      </c>
      <c r="I387" s="139">
        <v>80</v>
      </c>
      <c r="J387" s="139">
        <v>10</v>
      </c>
      <c r="K387" s="139">
        <v>0.9</v>
      </c>
      <c r="L387" s="139">
        <v>0.12</v>
      </c>
      <c r="M387" s="175">
        <v>2.21</v>
      </c>
    </row>
    <row r="388" spans="2:13" ht="15.75" thickBot="1" x14ac:dyDescent="0.3">
      <c r="B388" s="33" t="s">
        <v>133</v>
      </c>
      <c r="C388" s="9" t="s">
        <v>46</v>
      </c>
      <c r="D388" s="10">
        <v>180</v>
      </c>
      <c r="E388" s="10">
        <f>J388/2*1.8</f>
        <v>72</v>
      </c>
      <c r="F388" s="10">
        <f t="shared" ref="F388:H388" si="152">K388/2*1.8</f>
        <v>1.5660000000000001</v>
      </c>
      <c r="G388" s="10">
        <f t="shared" si="152"/>
        <v>3.33</v>
      </c>
      <c r="H388" s="10">
        <f t="shared" si="152"/>
        <v>9.2430000000000003</v>
      </c>
      <c r="I388" s="3">
        <v>200</v>
      </c>
      <c r="J388" s="1">
        <v>80</v>
      </c>
      <c r="K388" s="1">
        <v>1.74</v>
      </c>
      <c r="L388" s="1">
        <v>3.7</v>
      </c>
      <c r="M388" s="1">
        <v>10.27</v>
      </c>
    </row>
    <row r="389" spans="2:13" ht="15.75" thickBot="1" x14ac:dyDescent="0.3">
      <c r="B389" s="33" t="s">
        <v>121</v>
      </c>
      <c r="C389" s="9" t="s">
        <v>143</v>
      </c>
      <c r="D389" s="10">
        <v>45</v>
      </c>
      <c r="E389" s="36">
        <f>J389/3*2.5</f>
        <v>50.833333333333329</v>
      </c>
      <c r="F389" s="10">
        <f t="shared" ref="F389:H389" si="153">K389/3*2.5</f>
        <v>8.6999999999999993</v>
      </c>
      <c r="G389" s="10">
        <f t="shared" si="153"/>
        <v>1.3250000000000002</v>
      </c>
      <c r="H389" s="10">
        <f t="shared" si="153"/>
        <v>0.99999999999999989</v>
      </c>
      <c r="I389" s="3">
        <v>60</v>
      </c>
      <c r="J389" s="1">
        <v>61</v>
      </c>
      <c r="K389" s="1">
        <v>10.44</v>
      </c>
      <c r="L389" s="1">
        <v>1.59</v>
      </c>
      <c r="M389" s="1">
        <v>1.2</v>
      </c>
    </row>
    <row r="390" spans="2:13" ht="15.75" thickBot="1" x14ac:dyDescent="0.3">
      <c r="B390" s="33" t="s">
        <v>103</v>
      </c>
      <c r="C390" s="9" t="s">
        <v>142</v>
      </c>
      <c r="D390" s="10">
        <v>80</v>
      </c>
      <c r="E390" s="10">
        <v>112.80000000000001</v>
      </c>
      <c r="F390" s="10">
        <v>2.4800000000000004</v>
      </c>
      <c r="G390" s="10">
        <v>1.8399999999999999</v>
      </c>
      <c r="H390" s="10">
        <v>21.44</v>
      </c>
      <c r="I390" s="3">
        <v>100</v>
      </c>
      <c r="J390" s="1">
        <v>141</v>
      </c>
      <c r="K390" s="1">
        <v>3.1</v>
      </c>
      <c r="L390" s="1">
        <v>2.2999999999999998</v>
      </c>
      <c r="M390" s="1">
        <v>26.8</v>
      </c>
    </row>
    <row r="391" spans="2:13" ht="15.75" thickBot="1" x14ac:dyDescent="0.3">
      <c r="B391" s="33" t="s">
        <v>72</v>
      </c>
      <c r="C391" s="9" t="s">
        <v>15</v>
      </c>
      <c r="D391" s="10">
        <v>30</v>
      </c>
      <c r="E391" s="10">
        <v>71</v>
      </c>
      <c r="F391" s="10">
        <v>2.1</v>
      </c>
      <c r="G391" s="10">
        <v>2.4</v>
      </c>
      <c r="H391" s="10">
        <v>9.9</v>
      </c>
      <c r="I391" s="3">
        <v>30</v>
      </c>
      <c r="J391" s="1">
        <v>71</v>
      </c>
      <c r="K391" s="1">
        <v>2.1</v>
      </c>
      <c r="L391" s="1">
        <v>2.4</v>
      </c>
      <c r="M391" s="1">
        <v>9.9</v>
      </c>
    </row>
    <row r="392" spans="2:13" ht="15.75" x14ac:dyDescent="0.25">
      <c r="B392" s="98" t="s">
        <v>177</v>
      </c>
      <c r="C392" s="81" t="s">
        <v>22</v>
      </c>
      <c r="D392" s="55">
        <v>150</v>
      </c>
      <c r="E392" s="55">
        <v>98.6</v>
      </c>
      <c r="F392" s="55">
        <v>5.43</v>
      </c>
      <c r="G392" s="55">
        <v>4.3499999999999996</v>
      </c>
      <c r="H392" s="55">
        <v>8.9700000000000006</v>
      </c>
      <c r="I392" s="55">
        <v>200</v>
      </c>
      <c r="J392" s="55">
        <v>112.48</v>
      </c>
      <c r="K392" s="55">
        <v>6.11</v>
      </c>
      <c r="L392" s="55">
        <v>5.5</v>
      </c>
      <c r="M392" s="55">
        <v>9.85</v>
      </c>
    </row>
    <row r="393" spans="2:13" ht="15.75" x14ac:dyDescent="0.25">
      <c r="B393" s="28"/>
      <c r="C393" s="17" t="s">
        <v>17</v>
      </c>
      <c r="D393" s="11"/>
      <c r="E393" s="11">
        <f t="shared" ref="E393:H393" si="154">SUM(E387:E392)</f>
        <v>413.23333333333335</v>
      </c>
      <c r="F393" s="11">
        <f t="shared" si="154"/>
        <v>20.775999999999996</v>
      </c>
      <c r="G393" s="11">
        <f t="shared" si="154"/>
        <v>13.345000000000001</v>
      </c>
      <c r="H393" s="11">
        <f t="shared" si="154"/>
        <v>52.552999999999997</v>
      </c>
      <c r="I393" s="11"/>
      <c r="J393" s="11">
        <f t="shared" ref="J393:M393" si="155">SUM(J387:J392)</f>
        <v>475.48</v>
      </c>
      <c r="K393" s="11">
        <f t="shared" si="155"/>
        <v>24.39</v>
      </c>
      <c r="L393" s="11">
        <f t="shared" si="155"/>
        <v>15.61</v>
      </c>
      <c r="M393" s="11">
        <f t="shared" si="155"/>
        <v>60.230000000000004</v>
      </c>
    </row>
    <row r="394" spans="2:13" ht="16.5" thickBot="1" x14ac:dyDescent="0.3">
      <c r="B394" s="208" t="s">
        <v>211</v>
      </c>
      <c r="C394" s="209"/>
      <c r="D394" s="209"/>
      <c r="E394" s="209"/>
      <c r="F394" s="209"/>
      <c r="G394" s="209"/>
      <c r="H394" s="209"/>
      <c r="I394" s="209"/>
      <c r="J394" s="209"/>
      <c r="K394" s="209"/>
      <c r="L394" s="209"/>
      <c r="M394" s="210"/>
    </row>
    <row r="395" spans="2:13" ht="32.25" thickBot="1" x14ac:dyDescent="0.3">
      <c r="B395" s="101" t="s">
        <v>156</v>
      </c>
      <c r="C395" s="102" t="s">
        <v>0</v>
      </c>
      <c r="D395" s="211" t="s">
        <v>186</v>
      </c>
      <c r="E395" s="212"/>
      <c r="F395" s="212"/>
      <c r="G395" s="212"/>
      <c r="H395" s="213"/>
      <c r="I395" s="214" t="s">
        <v>212</v>
      </c>
      <c r="J395" s="212"/>
      <c r="K395" s="212"/>
      <c r="L395" s="212"/>
      <c r="M395" s="213"/>
    </row>
    <row r="396" spans="2:13" ht="16.5" thickBot="1" x14ac:dyDescent="0.3">
      <c r="B396" s="74"/>
      <c r="C396" s="75"/>
      <c r="D396" s="75" t="s">
        <v>1</v>
      </c>
      <c r="E396" s="75"/>
      <c r="F396" s="75"/>
      <c r="G396" s="75"/>
      <c r="H396" s="75"/>
      <c r="I396" s="75" t="s">
        <v>1</v>
      </c>
      <c r="J396" s="75"/>
      <c r="K396" s="75"/>
      <c r="L396" s="75"/>
      <c r="M396" s="75"/>
    </row>
    <row r="397" spans="2:13" ht="38.25" x14ac:dyDescent="0.25">
      <c r="B397" s="76"/>
      <c r="C397" s="77" t="s">
        <v>26</v>
      </c>
      <c r="D397" s="78"/>
      <c r="E397" s="78" t="s">
        <v>10</v>
      </c>
      <c r="F397" s="78" t="s">
        <v>11</v>
      </c>
      <c r="G397" s="78" t="s">
        <v>12</v>
      </c>
      <c r="H397" s="78" t="s">
        <v>13</v>
      </c>
      <c r="I397" s="78"/>
      <c r="J397" s="78" t="s">
        <v>10</v>
      </c>
      <c r="K397" s="78" t="s">
        <v>11</v>
      </c>
      <c r="L397" s="78" t="s">
        <v>12</v>
      </c>
      <c r="M397" s="78" t="s">
        <v>13</v>
      </c>
    </row>
    <row r="398" spans="2:13" x14ac:dyDescent="0.25">
      <c r="B398" s="201" t="s">
        <v>14</v>
      </c>
      <c r="C398" s="201"/>
      <c r="D398" s="201"/>
      <c r="E398" s="201"/>
      <c r="F398" s="201"/>
      <c r="G398" s="201"/>
      <c r="H398" s="201"/>
      <c r="I398" s="201"/>
      <c r="J398" s="201"/>
      <c r="K398" s="201"/>
      <c r="L398" s="201"/>
      <c r="M398" s="201"/>
    </row>
    <row r="399" spans="2:13" x14ac:dyDescent="0.25">
      <c r="B399" s="195" t="s">
        <v>44</v>
      </c>
      <c r="C399" s="196"/>
      <c r="D399" s="196"/>
      <c r="E399" s="196"/>
      <c r="F399" s="196"/>
      <c r="G399" s="196"/>
      <c r="H399" s="196"/>
      <c r="I399" s="196"/>
      <c r="J399" s="196"/>
      <c r="K399" s="196"/>
      <c r="L399" s="196"/>
      <c r="M399" s="197"/>
    </row>
    <row r="400" spans="2:13" ht="30.75" thickBot="1" x14ac:dyDescent="0.3">
      <c r="B400" s="74">
        <v>46</v>
      </c>
      <c r="C400" s="47" t="s">
        <v>202</v>
      </c>
      <c r="D400" s="161">
        <v>100</v>
      </c>
      <c r="E400" s="97">
        <v>144.31</v>
      </c>
      <c r="F400" s="97">
        <v>4.54</v>
      </c>
      <c r="G400" s="97">
        <v>3.38</v>
      </c>
      <c r="H400" s="97">
        <v>23.92</v>
      </c>
      <c r="I400" s="10">
        <v>150</v>
      </c>
      <c r="J400" s="10">
        <v>216.47</v>
      </c>
      <c r="K400" s="10">
        <v>6.82</v>
      </c>
      <c r="L400" s="10">
        <v>5.07</v>
      </c>
      <c r="M400" s="10">
        <v>35.89</v>
      </c>
    </row>
    <row r="401" spans="2:13" x14ac:dyDescent="0.25">
      <c r="B401" s="152" t="s">
        <v>230</v>
      </c>
      <c r="C401" s="48" t="s">
        <v>231</v>
      </c>
      <c r="D401" s="150">
        <v>60</v>
      </c>
      <c r="E401" s="150">
        <v>37</v>
      </c>
      <c r="F401" s="150">
        <v>0.5</v>
      </c>
      <c r="G401" s="150">
        <v>3</v>
      </c>
      <c r="H401" s="150">
        <v>1.8</v>
      </c>
      <c r="I401" s="55">
        <v>80</v>
      </c>
      <c r="J401" s="55">
        <v>55</v>
      </c>
      <c r="K401" s="55">
        <v>0.8</v>
      </c>
      <c r="L401" s="55">
        <v>4.5</v>
      </c>
      <c r="M401" s="55">
        <v>2.7</v>
      </c>
    </row>
    <row r="402" spans="2:13" ht="30.75" thickBot="1" x14ac:dyDescent="0.3">
      <c r="B402" s="74" t="s">
        <v>213</v>
      </c>
      <c r="C402" s="47" t="s">
        <v>214</v>
      </c>
      <c r="D402" s="10">
        <v>100</v>
      </c>
      <c r="E402" s="10">
        <v>197</v>
      </c>
      <c r="F402" s="10">
        <v>14.93</v>
      </c>
      <c r="G402" s="10">
        <v>7.68</v>
      </c>
      <c r="H402" s="10">
        <v>15.87</v>
      </c>
      <c r="I402" s="10">
        <v>120</v>
      </c>
      <c r="J402" s="10">
        <v>236.4</v>
      </c>
      <c r="K402" s="10">
        <v>17.920000000000002</v>
      </c>
      <c r="L402" s="10">
        <v>9.2100000000000009</v>
      </c>
      <c r="M402" s="10">
        <v>19.04</v>
      </c>
    </row>
    <row r="403" spans="2:13" ht="16.5" thickBot="1" x14ac:dyDescent="0.3">
      <c r="B403" s="74" t="s">
        <v>161</v>
      </c>
      <c r="C403" s="47" t="s">
        <v>15</v>
      </c>
      <c r="D403" s="10">
        <v>30</v>
      </c>
      <c r="E403" s="10">
        <v>71</v>
      </c>
      <c r="F403" s="10">
        <v>2.1</v>
      </c>
      <c r="G403" s="10">
        <v>2.4</v>
      </c>
      <c r="H403" s="10">
        <v>9.9</v>
      </c>
      <c r="I403" s="10">
        <v>30</v>
      </c>
      <c r="J403" s="10">
        <v>71</v>
      </c>
      <c r="K403" s="10">
        <v>2.1</v>
      </c>
      <c r="L403" s="10">
        <v>2.4</v>
      </c>
      <c r="M403" s="10">
        <v>9.9</v>
      </c>
    </row>
    <row r="404" spans="2:13" ht="16.5" thickBot="1" x14ac:dyDescent="0.3">
      <c r="B404" s="104" t="s">
        <v>215</v>
      </c>
      <c r="C404" s="112" t="s">
        <v>33</v>
      </c>
      <c r="D404" s="113">
        <v>120</v>
      </c>
      <c r="E404" s="113">
        <v>81</v>
      </c>
      <c r="F404" s="113">
        <v>0.48</v>
      </c>
      <c r="G404" s="113">
        <v>0.05</v>
      </c>
      <c r="H404" s="113">
        <v>29.8</v>
      </c>
      <c r="I404" s="113">
        <v>180</v>
      </c>
      <c r="J404" s="113">
        <v>90.02</v>
      </c>
      <c r="K404" s="113">
        <v>0.51</v>
      </c>
      <c r="L404" s="113">
        <v>0.08</v>
      </c>
      <c r="M404" s="113">
        <v>36.4</v>
      </c>
    </row>
    <row r="405" spans="2:13" ht="16.5" thickBot="1" x14ac:dyDescent="0.3">
      <c r="B405" s="136" t="s">
        <v>162</v>
      </c>
      <c r="C405" s="82" t="s">
        <v>24</v>
      </c>
      <c r="D405" s="83">
        <v>60</v>
      </c>
      <c r="E405" s="83">
        <v>47.3</v>
      </c>
      <c r="F405" s="83">
        <v>0.38</v>
      </c>
      <c r="G405" s="83">
        <v>0.38</v>
      </c>
      <c r="H405" s="83">
        <v>25.4</v>
      </c>
      <c r="I405" s="83">
        <v>80</v>
      </c>
      <c r="J405" s="83">
        <v>49.3</v>
      </c>
      <c r="K405" s="83">
        <v>0.39</v>
      </c>
      <c r="L405" s="83">
        <v>0.39</v>
      </c>
      <c r="M405" s="83">
        <v>28.5</v>
      </c>
    </row>
    <row r="406" spans="2:13" ht="16.5" thickBot="1" x14ac:dyDescent="0.3">
      <c r="B406" s="74" t="s">
        <v>162</v>
      </c>
      <c r="C406" s="84" t="s">
        <v>16</v>
      </c>
      <c r="D406" s="83">
        <v>60</v>
      </c>
      <c r="E406" s="83">
        <v>91</v>
      </c>
      <c r="F406" s="83">
        <v>1.05</v>
      </c>
      <c r="G406" s="83">
        <v>0.15</v>
      </c>
      <c r="H406" s="83">
        <v>19.7</v>
      </c>
      <c r="I406" s="83">
        <v>80</v>
      </c>
      <c r="J406" s="83">
        <v>93</v>
      </c>
      <c r="K406" s="83">
        <v>1.25</v>
      </c>
      <c r="L406" s="83">
        <v>0.18</v>
      </c>
      <c r="M406" s="83">
        <v>19.670000000000002</v>
      </c>
    </row>
    <row r="407" spans="2:13" ht="15.75" x14ac:dyDescent="0.25">
      <c r="B407" s="85" t="s">
        <v>162</v>
      </c>
      <c r="C407" s="54" t="s">
        <v>163</v>
      </c>
      <c r="D407" s="55">
        <v>60</v>
      </c>
      <c r="E407" s="55">
        <v>25.2</v>
      </c>
      <c r="F407" s="55">
        <v>0.24</v>
      </c>
      <c r="G407" s="55">
        <v>0.18</v>
      </c>
      <c r="H407" s="55">
        <v>6.06</v>
      </c>
      <c r="I407" s="55">
        <v>80</v>
      </c>
      <c r="J407" s="55">
        <v>33.6</v>
      </c>
      <c r="K407" s="55">
        <v>0.32</v>
      </c>
      <c r="L407" s="55">
        <v>0.24</v>
      </c>
      <c r="M407" s="55">
        <v>8.08</v>
      </c>
    </row>
    <row r="408" spans="2:13" ht="15.75" x14ac:dyDescent="0.25">
      <c r="B408" s="86" t="s">
        <v>164</v>
      </c>
      <c r="C408" s="48" t="s">
        <v>20</v>
      </c>
      <c r="D408" s="137">
        <v>60</v>
      </c>
      <c r="E408" s="137">
        <v>30</v>
      </c>
      <c r="F408" s="137">
        <v>54</v>
      </c>
      <c r="G408" s="137">
        <v>0.12</v>
      </c>
      <c r="H408" s="137">
        <v>6.6</v>
      </c>
      <c r="I408" s="137">
        <v>80</v>
      </c>
      <c r="J408" s="137">
        <v>40</v>
      </c>
      <c r="K408" s="137">
        <v>0.54</v>
      </c>
      <c r="L408" s="137">
        <v>0.09</v>
      </c>
      <c r="M408" s="137">
        <v>8.8000000000000007</v>
      </c>
    </row>
    <row r="409" spans="2:13" ht="16.5" thickBot="1" x14ac:dyDescent="0.3">
      <c r="B409" s="136" t="s">
        <v>162</v>
      </c>
      <c r="C409" s="47" t="s">
        <v>165</v>
      </c>
      <c r="D409" s="10">
        <v>60</v>
      </c>
      <c r="E409" s="10">
        <v>28.8</v>
      </c>
      <c r="F409" s="10">
        <v>0.48</v>
      </c>
      <c r="G409" s="10">
        <v>0.2</v>
      </c>
      <c r="H409" s="10">
        <v>5.0999999999999996</v>
      </c>
      <c r="I409" s="10">
        <v>80</v>
      </c>
      <c r="J409" s="10">
        <v>38.4</v>
      </c>
      <c r="K409" s="10">
        <v>0.64</v>
      </c>
      <c r="L409" s="10">
        <v>0.26</v>
      </c>
      <c r="M409" s="10">
        <v>6.8</v>
      </c>
    </row>
    <row r="410" spans="2:13" ht="16.5" thickBot="1" x14ac:dyDescent="0.3">
      <c r="B410" s="74"/>
      <c r="C410" s="88" t="s">
        <v>166</v>
      </c>
      <c r="D410" s="10"/>
      <c r="E410" s="133">
        <f>E400+E401+E402+E403+E404+E405</f>
        <v>577.6099999999999</v>
      </c>
      <c r="F410" s="133">
        <f t="shared" ref="F410:H410" si="156">F400+F401+F402+F403+F404+F405</f>
        <v>22.93</v>
      </c>
      <c r="G410" s="133">
        <f t="shared" si="156"/>
        <v>16.889999999999997</v>
      </c>
      <c r="H410" s="133">
        <f t="shared" si="156"/>
        <v>106.69</v>
      </c>
      <c r="I410" s="133"/>
      <c r="J410" s="133">
        <f>J400+J401+J402+J403+J404+J405</f>
        <v>718.18999999999994</v>
      </c>
      <c r="K410" s="133">
        <f t="shared" ref="K410:M410" si="157">K400+K401+K402+K403+K404+K405</f>
        <v>28.540000000000006</v>
      </c>
      <c r="L410" s="133">
        <f t="shared" si="157"/>
        <v>21.65</v>
      </c>
      <c r="M410" s="133">
        <f t="shared" si="157"/>
        <v>132.43</v>
      </c>
    </row>
    <row r="411" spans="2:13" ht="16.5" thickBot="1" x14ac:dyDescent="0.3">
      <c r="B411" s="74"/>
      <c r="C411" s="88" t="s">
        <v>167</v>
      </c>
      <c r="D411" s="10"/>
      <c r="E411" s="133">
        <f>E400+E401+E402+E403+E406</f>
        <v>540.30999999999995</v>
      </c>
      <c r="F411" s="133">
        <f t="shared" ref="F411:H411" si="158">F400+F401+F402+F403+F406</f>
        <v>23.12</v>
      </c>
      <c r="G411" s="133">
        <f t="shared" si="158"/>
        <v>16.609999999999996</v>
      </c>
      <c r="H411" s="133">
        <f t="shared" si="158"/>
        <v>71.19</v>
      </c>
      <c r="I411" s="133"/>
      <c r="J411" s="133">
        <f>J400+J401+J402+J403+J404+J406</f>
        <v>761.89</v>
      </c>
      <c r="K411" s="133">
        <f t="shared" ref="K411:M411" si="159">K400+K401+K402+K403+K404+K406</f>
        <v>29.400000000000006</v>
      </c>
      <c r="L411" s="133">
        <f t="shared" si="159"/>
        <v>21.439999999999998</v>
      </c>
      <c r="M411" s="133">
        <f t="shared" si="159"/>
        <v>123.60000000000001</v>
      </c>
    </row>
    <row r="412" spans="2:13" ht="16.5" thickBot="1" x14ac:dyDescent="0.3">
      <c r="B412" s="74"/>
      <c r="C412" s="88" t="s">
        <v>168</v>
      </c>
      <c r="D412" s="10"/>
      <c r="E412" s="133">
        <f>E400+E401+E402+E403+E407</f>
        <v>474.51</v>
      </c>
      <c r="F412" s="133">
        <f t="shared" ref="F412:H412" si="160">F400+F401+F402+F403+F407</f>
        <v>22.31</v>
      </c>
      <c r="G412" s="133">
        <f t="shared" si="160"/>
        <v>16.639999999999997</v>
      </c>
      <c r="H412" s="133">
        <f t="shared" si="160"/>
        <v>57.550000000000004</v>
      </c>
      <c r="I412" s="133"/>
      <c r="J412" s="133">
        <f>+J400+J401+J402+J403+J404+J407</f>
        <v>702.49</v>
      </c>
      <c r="K412" s="133">
        <f t="shared" ref="K412:M412" si="161">+K400+K401+K402+K403+K404+K407</f>
        <v>28.470000000000006</v>
      </c>
      <c r="L412" s="133">
        <f t="shared" si="161"/>
        <v>21.499999999999996</v>
      </c>
      <c r="M412" s="133">
        <f t="shared" si="161"/>
        <v>112.01</v>
      </c>
    </row>
    <row r="413" spans="2:13" ht="16.5" thickBot="1" x14ac:dyDescent="0.3">
      <c r="B413" s="74"/>
      <c r="C413" s="88" t="s">
        <v>169</v>
      </c>
      <c r="D413" s="10"/>
      <c r="E413" s="133">
        <f>E400+E401+E402+E403+E404+E408</f>
        <v>560.30999999999995</v>
      </c>
      <c r="F413" s="133">
        <f t="shared" ref="F413:H413" si="162">F400+F401+F402+F403+F404+F408</f>
        <v>76.55</v>
      </c>
      <c r="G413" s="133">
        <f t="shared" si="162"/>
        <v>16.63</v>
      </c>
      <c r="H413" s="133">
        <f t="shared" si="162"/>
        <v>87.89</v>
      </c>
      <c r="I413" s="133"/>
      <c r="J413" s="133">
        <f>J400+J401+J402+J403+J404+J408</f>
        <v>708.89</v>
      </c>
      <c r="K413" s="133">
        <f t="shared" ref="K413:M413" si="163">K400+K401+K402+K403+K404+K408</f>
        <v>28.690000000000005</v>
      </c>
      <c r="L413" s="133">
        <f t="shared" si="163"/>
        <v>21.349999999999998</v>
      </c>
      <c r="M413" s="133">
        <f t="shared" si="163"/>
        <v>112.73</v>
      </c>
    </row>
    <row r="414" spans="2:13" ht="16.5" thickBot="1" x14ac:dyDescent="0.3">
      <c r="B414" s="74"/>
      <c r="C414" s="131" t="s">
        <v>170</v>
      </c>
      <c r="D414" s="132"/>
      <c r="E414" s="132">
        <f>E400+E401+E402+E403+E404+E409</f>
        <v>559.1099999999999</v>
      </c>
      <c r="F414" s="132">
        <f t="shared" ref="F414:H414" si="164">F400+F401+F402+F403+F404+F409</f>
        <v>23.03</v>
      </c>
      <c r="G414" s="132">
        <f t="shared" si="164"/>
        <v>16.709999999999997</v>
      </c>
      <c r="H414" s="132">
        <f t="shared" si="164"/>
        <v>86.39</v>
      </c>
      <c r="I414" s="132"/>
      <c r="J414" s="132">
        <f>J400+J401+J402+J403+J404+J409</f>
        <v>707.29</v>
      </c>
      <c r="K414" s="132">
        <f t="shared" ref="K414:M414" si="165">K400+K401+K402+K403+K404+K409</f>
        <v>28.790000000000006</v>
      </c>
      <c r="L414" s="132">
        <f t="shared" si="165"/>
        <v>21.52</v>
      </c>
      <c r="M414" s="132">
        <f t="shared" si="165"/>
        <v>110.73</v>
      </c>
    </row>
    <row r="415" spans="2:13" ht="15.75" x14ac:dyDescent="0.25">
      <c r="B415" s="192" t="s">
        <v>45</v>
      </c>
      <c r="C415" s="193"/>
      <c r="D415" s="193"/>
      <c r="E415" s="193"/>
      <c r="F415" s="193"/>
      <c r="G415" s="193"/>
      <c r="H415" s="193"/>
      <c r="I415" s="193"/>
      <c r="J415" s="193"/>
      <c r="K415" s="193"/>
      <c r="L415" s="193"/>
      <c r="M415" s="194"/>
    </row>
    <row r="416" spans="2:13" ht="21.75" customHeight="1" thickBot="1" x14ac:dyDescent="0.3">
      <c r="B416" s="42" t="s">
        <v>95</v>
      </c>
      <c r="C416" s="12" t="s">
        <v>56</v>
      </c>
      <c r="D416" s="10">
        <v>180</v>
      </c>
      <c r="E416" s="10">
        <f>J416/2*1.8</f>
        <v>109.8</v>
      </c>
      <c r="F416" s="10">
        <f t="shared" ref="F416:H416" si="166">K416/2*1.8</f>
        <v>2.3400000000000003</v>
      </c>
      <c r="G416" s="10">
        <f t="shared" si="166"/>
        <v>4.59</v>
      </c>
      <c r="H416" s="10">
        <f t="shared" si="166"/>
        <v>14.940000000000001</v>
      </c>
      <c r="I416" s="53">
        <v>200</v>
      </c>
      <c r="J416" s="139">
        <v>122</v>
      </c>
      <c r="K416" s="139">
        <v>2.6</v>
      </c>
      <c r="L416" s="139">
        <v>5.0999999999999996</v>
      </c>
      <c r="M416" s="139">
        <v>16.600000000000001</v>
      </c>
    </row>
    <row r="417" spans="2:13" ht="30" customHeight="1" thickBot="1" x14ac:dyDescent="0.3">
      <c r="B417" s="25" t="s">
        <v>74</v>
      </c>
      <c r="C417" s="12" t="s">
        <v>23</v>
      </c>
      <c r="D417" s="10">
        <v>60</v>
      </c>
      <c r="E417" s="10">
        <v>41.4</v>
      </c>
      <c r="F417" s="10">
        <v>0.28000000000000003</v>
      </c>
      <c r="G417" s="10">
        <v>1.86</v>
      </c>
      <c r="H417" s="10">
        <v>5.91</v>
      </c>
      <c r="I417" s="18">
        <v>80</v>
      </c>
      <c r="J417" s="1">
        <v>59.1</v>
      </c>
      <c r="K417" s="1">
        <v>1.18</v>
      </c>
      <c r="L417" s="1">
        <v>2.48</v>
      </c>
      <c r="M417" s="1">
        <v>7.88</v>
      </c>
    </row>
    <row r="418" spans="2:13" ht="15.75" thickBot="1" x14ac:dyDescent="0.3">
      <c r="B418" s="25" t="s">
        <v>126</v>
      </c>
      <c r="C418" s="9" t="s">
        <v>67</v>
      </c>
      <c r="D418" s="10">
        <v>180</v>
      </c>
      <c r="E418" s="10">
        <f>J418/2*1.8</f>
        <v>216</v>
      </c>
      <c r="F418" s="36">
        <f t="shared" ref="F418:H420" si="167">K418/2*1.8</f>
        <v>17.775000000000002</v>
      </c>
      <c r="G418" s="36">
        <f t="shared" si="167"/>
        <v>4.7429999999999994</v>
      </c>
      <c r="H418" s="36">
        <f t="shared" si="167"/>
        <v>25.614000000000001</v>
      </c>
      <c r="I418" s="18">
        <v>200</v>
      </c>
      <c r="J418" s="1">
        <v>240</v>
      </c>
      <c r="K418" s="1">
        <v>19.75</v>
      </c>
      <c r="L418" s="1">
        <v>5.27</v>
      </c>
      <c r="M418" s="1">
        <v>28.46</v>
      </c>
    </row>
    <row r="419" spans="2:13" x14ac:dyDescent="0.25">
      <c r="B419" s="26" t="s">
        <v>93</v>
      </c>
      <c r="C419" s="2" t="s">
        <v>130</v>
      </c>
      <c r="D419" s="3">
        <v>50</v>
      </c>
      <c r="E419" s="1">
        <v>66</v>
      </c>
      <c r="F419" s="1">
        <v>5.1100000000000003</v>
      </c>
      <c r="G419" s="1">
        <v>4.88</v>
      </c>
      <c r="H419" s="1">
        <v>66</v>
      </c>
      <c r="I419" s="3">
        <v>50</v>
      </c>
      <c r="J419" s="1">
        <v>66</v>
      </c>
      <c r="K419" s="1">
        <v>5.1100000000000003</v>
      </c>
      <c r="L419" s="1">
        <v>4.88</v>
      </c>
      <c r="M419" s="1">
        <v>66</v>
      </c>
    </row>
    <row r="420" spans="2:13" ht="15.75" thickBot="1" x14ac:dyDescent="0.3">
      <c r="B420" s="25" t="s">
        <v>109</v>
      </c>
      <c r="C420" s="9" t="s">
        <v>68</v>
      </c>
      <c r="D420" s="10">
        <v>180</v>
      </c>
      <c r="E420" s="10">
        <f>J420/2*1.8</f>
        <v>101.7</v>
      </c>
      <c r="F420" s="10">
        <f t="shared" si="167"/>
        <v>0.45</v>
      </c>
      <c r="G420" s="10">
        <f t="shared" si="167"/>
        <v>0</v>
      </c>
      <c r="H420" s="10">
        <f t="shared" si="167"/>
        <v>21.69</v>
      </c>
      <c r="I420" s="18">
        <v>200</v>
      </c>
      <c r="J420" s="1">
        <v>113</v>
      </c>
      <c r="K420" s="1">
        <v>0.5</v>
      </c>
      <c r="L420" s="1">
        <v>0</v>
      </c>
      <c r="M420" s="1">
        <v>24.1</v>
      </c>
    </row>
    <row r="421" spans="2:13" ht="15.75" thickBot="1" x14ac:dyDescent="0.3">
      <c r="B421" s="25" t="s">
        <v>72</v>
      </c>
      <c r="C421" s="9" t="s">
        <v>15</v>
      </c>
      <c r="D421" s="10">
        <v>30</v>
      </c>
      <c r="E421" s="10">
        <v>71</v>
      </c>
      <c r="F421" s="10">
        <v>2.1</v>
      </c>
      <c r="G421" s="10">
        <v>2.4</v>
      </c>
      <c r="H421" s="10">
        <v>9.9</v>
      </c>
      <c r="I421" s="18">
        <v>30</v>
      </c>
      <c r="J421" s="1">
        <v>71</v>
      </c>
      <c r="K421" s="1">
        <v>2.1</v>
      </c>
      <c r="L421" s="1">
        <v>2.4</v>
      </c>
      <c r="M421" s="1">
        <v>9.9</v>
      </c>
    </row>
    <row r="422" spans="2:13" ht="15.75" x14ac:dyDescent="0.25">
      <c r="B422" s="44"/>
      <c r="C422" s="49" t="s">
        <v>49</v>
      </c>
      <c r="D422" s="50"/>
      <c r="E422" s="50">
        <f t="shared" ref="E422:M422" si="168">SUM(E416:E421)</f>
        <v>605.9</v>
      </c>
      <c r="F422" s="50">
        <f t="shared" si="168"/>
        <v>28.055000000000003</v>
      </c>
      <c r="G422" s="50">
        <f t="shared" si="168"/>
        <v>18.472999999999999</v>
      </c>
      <c r="H422" s="50">
        <f t="shared" si="168"/>
        <v>144.054</v>
      </c>
      <c r="I422" s="50"/>
      <c r="J422" s="50">
        <f t="shared" si="168"/>
        <v>671.1</v>
      </c>
      <c r="K422" s="50">
        <f t="shared" si="168"/>
        <v>31.240000000000002</v>
      </c>
      <c r="L422" s="50">
        <f t="shared" si="168"/>
        <v>20.13</v>
      </c>
      <c r="M422" s="50">
        <f t="shared" si="168"/>
        <v>152.94</v>
      </c>
    </row>
    <row r="423" spans="2:13" x14ac:dyDescent="0.25">
      <c r="B423" s="201" t="s">
        <v>18</v>
      </c>
      <c r="C423" s="201"/>
      <c r="D423" s="201"/>
      <c r="E423" s="201"/>
      <c r="F423" s="201"/>
      <c r="G423" s="201"/>
      <c r="H423" s="201"/>
      <c r="I423" s="201"/>
      <c r="J423" s="201"/>
      <c r="K423" s="201"/>
      <c r="L423" s="201"/>
      <c r="M423" s="201"/>
    </row>
    <row r="424" spans="2:13" x14ac:dyDescent="0.25">
      <c r="B424" s="195" t="s">
        <v>44</v>
      </c>
      <c r="C424" s="196"/>
      <c r="D424" s="196"/>
      <c r="E424" s="196"/>
      <c r="F424" s="196"/>
      <c r="G424" s="196"/>
      <c r="H424" s="196"/>
      <c r="I424" s="196"/>
      <c r="J424" s="196"/>
      <c r="K424" s="196"/>
      <c r="L424" s="196"/>
      <c r="M424" s="197"/>
    </row>
    <row r="425" spans="2:13" ht="30.75" thickBot="1" x14ac:dyDescent="0.3">
      <c r="B425" s="74" t="s">
        <v>216</v>
      </c>
      <c r="C425" s="47" t="s">
        <v>43</v>
      </c>
      <c r="D425" s="10">
        <v>100</v>
      </c>
      <c r="E425" s="10">
        <v>131</v>
      </c>
      <c r="F425" s="10">
        <v>15.83</v>
      </c>
      <c r="G425" s="10">
        <v>4.84</v>
      </c>
      <c r="H425" s="10">
        <v>6.96</v>
      </c>
      <c r="I425" s="10">
        <v>120</v>
      </c>
      <c r="J425" s="10">
        <v>157.19999999999999</v>
      </c>
      <c r="K425" s="10">
        <v>18.989999999999998</v>
      </c>
      <c r="L425" s="10">
        <v>5.81</v>
      </c>
      <c r="M425" s="10">
        <v>8.35</v>
      </c>
    </row>
    <row r="426" spans="2:13" ht="30.75" thickBot="1" x14ac:dyDescent="0.3">
      <c r="B426" s="74" t="s">
        <v>178</v>
      </c>
      <c r="C426" s="47" t="s">
        <v>27</v>
      </c>
      <c r="D426" s="10">
        <v>80</v>
      </c>
      <c r="E426" s="10">
        <v>116</v>
      </c>
      <c r="F426" s="10">
        <v>3.48</v>
      </c>
      <c r="G426" s="10">
        <v>1.53</v>
      </c>
      <c r="H426" s="10">
        <v>21.64</v>
      </c>
      <c r="I426" s="10">
        <v>100</v>
      </c>
      <c r="J426" s="10">
        <v>145</v>
      </c>
      <c r="K426" s="10">
        <v>4.3499999999999996</v>
      </c>
      <c r="L426" s="10">
        <v>1.92</v>
      </c>
      <c r="M426" s="10">
        <v>27.05</v>
      </c>
    </row>
    <row r="427" spans="2:13" ht="16.5" thickBot="1" x14ac:dyDescent="0.3">
      <c r="B427" s="74" t="s">
        <v>161</v>
      </c>
      <c r="C427" s="47" t="s">
        <v>15</v>
      </c>
      <c r="D427" s="10">
        <v>30</v>
      </c>
      <c r="E427" s="10">
        <v>71</v>
      </c>
      <c r="F427" s="10">
        <v>2.1</v>
      </c>
      <c r="G427" s="10">
        <v>2.4</v>
      </c>
      <c r="H427" s="10">
        <v>9.9</v>
      </c>
      <c r="I427" s="10">
        <v>30</v>
      </c>
      <c r="J427" s="10">
        <v>71</v>
      </c>
      <c r="K427" s="10">
        <v>2.1</v>
      </c>
      <c r="L427" s="10">
        <v>2.4</v>
      </c>
      <c r="M427" s="10">
        <v>9.9</v>
      </c>
    </row>
    <row r="428" spans="2:13" ht="16.5" thickBot="1" x14ac:dyDescent="0.3">
      <c r="B428" s="74" t="s">
        <v>177</v>
      </c>
      <c r="C428" s="106" t="s">
        <v>22</v>
      </c>
      <c r="D428" s="55">
        <v>150</v>
      </c>
      <c r="E428" s="55">
        <v>98.6</v>
      </c>
      <c r="F428" s="55">
        <v>5.43</v>
      </c>
      <c r="G428" s="55">
        <v>4.3499999999999996</v>
      </c>
      <c r="H428" s="55">
        <v>8.9700000000000006</v>
      </c>
      <c r="I428" s="55">
        <v>200</v>
      </c>
      <c r="J428" s="55">
        <v>112.48</v>
      </c>
      <c r="K428" s="55">
        <v>6.11</v>
      </c>
      <c r="L428" s="55">
        <v>5.5</v>
      </c>
      <c r="M428" s="55">
        <v>9.85</v>
      </c>
    </row>
    <row r="429" spans="2:13" ht="16.5" thickBot="1" x14ac:dyDescent="0.3">
      <c r="B429" s="136" t="s">
        <v>162</v>
      </c>
      <c r="C429" s="82" t="s">
        <v>24</v>
      </c>
      <c r="D429" s="83">
        <v>60</v>
      </c>
      <c r="E429" s="83">
        <v>47.3</v>
      </c>
      <c r="F429" s="83">
        <v>0.38</v>
      </c>
      <c r="G429" s="83">
        <v>0.38</v>
      </c>
      <c r="H429" s="83">
        <v>25.4</v>
      </c>
      <c r="I429" s="83">
        <v>80</v>
      </c>
      <c r="J429" s="83">
        <v>49.3</v>
      </c>
      <c r="K429" s="83">
        <v>0.39</v>
      </c>
      <c r="L429" s="83">
        <v>0.39</v>
      </c>
      <c r="M429" s="83">
        <v>28.5</v>
      </c>
    </row>
    <row r="430" spans="2:13" ht="16.5" thickBot="1" x14ac:dyDescent="0.3">
      <c r="B430" s="74" t="s">
        <v>162</v>
      </c>
      <c r="C430" s="84" t="s">
        <v>16</v>
      </c>
      <c r="D430" s="83">
        <v>60</v>
      </c>
      <c r="E430" s="83">
        <v>91</v>
      </c>
      <c r="F430" s="83">
        <v>1.05</v>
      </c>
      <c r="G430" s="83">
        <v>0.15</v>
      </c>
      <c r="H430" s="83">
        <v>19.7</v>
      </c>
      <c r="I430" s="83">
        <v>80</v>
      </c>
      <c r="J430" s="83">
        <v>93</v>
      </c>
      <c r="K430" s="83">
        <v>1.25</v>
      </c>
      <c r="L430" s="83">
        <v>0.18</v>
      </c>
      <c r="M430" s="83">
        <v>19.670000000000002</v>
      </c>
    </row>
    <row r="431" spans="2:13" ht="15.75" x14ac:dyDescent="0.25">
      <c r="B431" s="85" t="s">
        <v>162</v>
      </c>
      <c r="C431" s="54" t="s">
        <v>163</v>
      </c>
      <c r="D431" s="55">
        <v>60</v>
      </c>
      <c r="E431" s="55">
        <v>25.2</v>
      </c>
      <c r="F431" s="55">
        <v>0.24</v>
      </c>
      <c r="G431" s="55">
        <v>0.18</v>
      </c>
      <c r="H431" s="55">
        <v>6.06</v>
      </c>
      <c r="I431" s="55">
        <v>80</v>
      </c>
      <c r="J431" s="55">
        <v>33.6</v>
      </c>
      <c r="K431" s="55">
        <v>0.32</v>
      </c>
      <c r="L431" s="55">
        <v>0.24</v>
      </c>
      <c r="M431" s="55">
        <v>8.08</v>
      </c>
    </row>
    <row r="432" spans="2:13" ht="15.75" x14ac:dyDescent="0.25">
      <c r="B432" s="86" t="s">
        <v>164</v>
      </c>
      <c r="C432" s="48" t="s">
        <v>20</v>
      </c>
      <c r="D432" s="137">
        <v>60</v>
      </c>
      <c r="E432" s="137">
        <v>30</v>
      </c>
      <c r="F432" s="137">
        <v>54</v>
      </c>
      <c r="G432" s="137">
        <v>0.12</v>
      </c>
      <c r="H432" s="137">
        <v>6.6</v>
      </c>
      <c r="I432" s="137">
        <v>80</v>
      </c>
      <c r="J432" s="137">
        <v>40</v>
      </c>
      <c r="K432" s="137">
        <v>0.54</v>
      </c>
      <c r="L432" s="137">
        <v>0.09</v>
      </c>
      <c r="M432" s="137">
        <v>8.8000000000000007</v>
      </c>
    </row>
    <row r="433" spans="2:13" ht="16.5" thickBot="1" x14ac:dyDescent="0.3">
      <c r="B433" s="136" t="s">
        <v>162</v>
      </c>
      <c r="C433" s="47" t="s">
        <v>165</v>
      </c>
      <c r="D433" s="10">
        <v>60</v>
      </c>
      <c r="E433" s="10">
        <v>28.8</v>
      </c>
      <c r="F433" s="10">
        <v>0.48</v>
      </c>
      <c r="G433" s="10">
        <v>0.2</v>
      </c>
      <c r="H433" s="10">
        <v>5.0999999999999996</v>
      </c>
      <c r="I433" s="10">
        <v>80</v>
      </c>
      <c r="J433" s="10">
        <v>38.4</v>
      </c>
      <c r="K433" s="10">
        <v>0.64</v>
      </c>
      <c r="L433" s="10">
        <v>0.26</v>
      </c>
      <c r="M433" s="10">
        <v>6.8</v>
      </c>
    </row>
    <row r="434" spans="2:13" ht="16.5" thickBot="1" x14ac:dyDescent="0.3">
      <c r="B434" s="74"/>
      <c r="C434" s="88" t="s">
        <v>166</v>
      </c>
      <c r="D434" s="10"/>
      <c r="E434" s="133">
        <f>E423+E425+E426+E427+E428+E429</f>
        <v>463.90000000000003</v>
      </c>
      <c r="F434" s="133">
        <f t="shared" ref="F434:H434" si="169">F423+F425+F426+F427+F428+F429</f>
        <v>27.22</v>
      </c>
      <c r="G434" s="133">
        <f t="shared" si="169"/>
        <v>13.5</v>
      </c>
      <c r="H434" s="133">
        <f t="shared" si="169"/>
        <v>72.87</v>
      </c>
      <c r="I434" s="133"/>
      <c r="J434" s="133">
        <f>J423+J425+J426+J427+J428+J429</f>
        <v>534.98</v>
      </c>
      <c r="K434" s="133">
        <f t="shared" ref="K434:M434" si="170">K423+K425+K426+K427+K428+K429</f>
        <v>31.939999999999998</v>
      </c>
      <c r="L434" s="133">
        <f t="shared" si="170"/>
        <v>16.02</v>
      </c>
      <c r="M434" s="133">
        <f t="shared" si="170"/>
        <v>83.65</v>
      </c>
    </row>
    <row r="435" spans="2:13" ht="16.5" thickBot="1" x14ac:dyDescent="0.3">
      <c r="B435" s="74"/>
      <c r="C435" s="88" t="s">
        <v>167</v>
      </c>
      <c r="D435" s="10"/>
      <c r="E435" s="133">
        <f>E423+E425+E426+E427+E430</f>
        <v>409</v>
      </c>
      <c r="F435" s="133">
        <f t="shared" ref="F435:H435" si="171">F423+F425+F426+F427+F430</f>
        <v>22.46</v>
      </c>
      <c r="G435" s="133">
        <f t="shared" si="171"/>
        <v>8.92</v>
      </c>
      <c r="H435" s="133">
        <f t="shared" si="171"/>
        <v>58.2</v>
      </c>
      <c r="I435" s="133"/>
      <c r="J435" s="133">
        <f>J423+J425+J426+J427+J428+J430</f>
        <v>578.68000000000006</v>
      </c>
      <c r="K435" s="133">
        <f t="shared" ref="K435:M435" si="172">K423+K425+K426+K427+K428+K430</f>
        <v>32.799999999999997</v>
      </c>
      <c r="L435" s="133">
        <f t="shared" si="172"/>
        <v>15.809999999999999</v>
      </c>
      <c r="M435" s="133">
        <f t="shared" si="172"/>
        <v>74.819999999999993</v>
      </c>
    </row>
    <row r="436" spans="2:13" ht="16.5" thickBot="1" x14ac:dyDescent="0.3">
      <c r="B436" s="74"/>
      <c r="C436" s="88" t="s">
        <v>168</v>
      </c>
      <c r="D436" s="10"/>
      <c r="E436" s="133">
        <f>E423+E425+E426+E427+E431</f>
        <v>343.2</v>
      </c>
      <c r="F436" s="133">
        <f t="shared" ref="F436:H436" si="173">F423+F425+F426+F427+F431</f>
        <v>21.65</v>
      </c>
      <c r="G436" s="133">
        <f t="shared" si="173"/>
        <v>8.9499999999999993</v>
      </c>
      <c r="H436" s="133">
        <f t="shared" si="173"/>
        <v>44.56</v>
      </c>
      <c r="I436" s="133"/>
      <c r="J436" s="133">
        <f>+J423+J425+J426+J427+J428+J431</f>
        <v>519.28</v>
      </c>
      <c r="K436" s="133">
        <f t="shared" ref="K436:M436" si="174">+K423+K425+K426+K427+K428+K431</f>
        <v>31.869999999999997</v>
      </c>
      <c r="L436" s="133">
        <f t="shared" si="174"/>
        <v>15.87</v>
      </c>
      <c r="M436" s="133">
        <f t="shared" si="174"/>
        <v>63.23</v>
      </c>
    </row>
    <row r="437" spans="2:13" ht="16.5" thickBot="1" x14ac:dyDescent="0.3">
      <c r="B437" s="74"/>
      <c r="C437" s="88" t="s">
        <v>169</v>
      </c>
      <c r="D437" s="10"/>
      <c r="E437" s="133">
        <f>E423+E425+E426+E427+E428+E432</f>
        <v>446.6</v>
      </c>
      <c r="F437" s="133">
        <f t="shared" ref="F437:H437" si="175">F423+F425+F426+F427+F428+F432</f>
        <v>80.84</v>
      </c>
      <c r="G437" s="133">
        <f t="shared" si="175"/>
        <v>13.239999999999998</v>
      </c>
      <c r="H437" s="133">
        <f t="shared" si="175"/>
        <v>54.07</v>
      </c>
      <c r="I437" s="133"/>
      <c r="J437" s="133">
        <f>J423+J425+J426+J427+J428+J432</f>
        <v>525.68000000000006</v>
      </c>
      <c r="K437" s="133">
        <f t="shared" ref="K437:M437" si="176">K423+K425+K426+K427+K428+K432</f>
        <v>32.089999999999996</v>
      </c>
      <c r="L437" s="133">
        <f t="shared" si="176"/>
        <v>15.719999999999999</v>
      </c>
      <c r="M437" s="133">
        <f t="shared" si="176"/>
        <v>63.95</v>
      </c>
    </row>
    <row r="438" spans="2:13" ht="15.75" x14ac:dyDescent="0.25">
      <c r="B438" s="105"/>
      <c r="C438" s="131" t="s">
        <v>170</v>
      </c>
      <c r="D438" s="132"/>
      <c r="E438" s="132">
        <f>E423+E425+E426+E427+E428+E433</f>
        <v>445.40000000000003</v>
      </c>
      <c r="F438" s="132">
        <f t="shared" ref="F438:H438" si="177">F423+F425+F426+F427+F428+F433</f>
        <v>27.32</v>
      </c>
      <c r="G438" s="132">
        <f t="shared" si="177"/>
        <v>13.319999999999999</v>
      </c>
      <c r="H438" s="132">
        <f t="shared" si="177"/>
        <v>52.57</v>
      </c>
      <c r="I438" s="132"/>
      <c r="J438" s="132">
        <f>J423+J425+J426+J427+J428+J433</f>
        <v>524.08000000000004</v>
      </c>
      <c r="K438" s="132">
        <f t="shared" ref="K438:M438" si="178">K423+K425+K426+K427+K428+K433</f>
        <v>32.19</v>
      </c>
      <c r="L438" s="132">
        <f t="shared" si="178"/>
        <v>15.889999999999999</v>
      </c>
      <c r="M438" s="132">
        <f t="shared" si="178"/>
        <v>61.949999999999996</v>
      </c>
    </row>
    <row r="439" spans="2:13" ht="15.75" x14ac:dyDescent="0.25">
      <c r="B439" s="192" t="s">
        <v>45</v>
      </c>
      <c r="C439" s="193"/>
      <c r="D439" s="193"/>
      <c r="E439" s="193"/>
      <c r="F439" s="193"/>
      <c r="G439" s="193"/>
      <c r="H439" s="193"/>
      <c r="I439" s="193"/>
      <c r="J439" s="193"/>
      <c r="K439" s="193"/>
      <c r="L439" s="193"/>
      <c r="M439" s="194"/>
    </row>
    <row r="440" spans="2:13" ht="32.25" thickBot="1" x14ac:dyDescent="0.3">
      <c r="B440" s="45" t="s">
        <v>135</v>
      </c>
      <c r="C440" s="12" t="s">
        <v>53</v>
      </c>
      <c r="D440" s="10">
        <v>180</v>
      </c>
      <c r="E440" s="10">
        <f>J440/2*1.8</f>
        <v>100.8</v>
      </c>
      <c r="F440" s="10">
        <f t="shared" ref="F440:H440" si="179">K440/2*1.8</f>
        <v>2.79</v>
      </c>
      <c r="G440" s="10">
        <f t="shared" si="179"/>
        <v>3.87</v>
      </c>
      <c r="H440" s="10">
        <f t="shared" si="179"/>
        <v>12.69</v>
      </c>
      <c r="I440" s="53">
        <v>200</v>
      </c>
      <c r="J440" s="139">
        <v>112</v>
      </c>
      <c r="K440" s="139">
        <v>3.1</v>
      </c>
      <c r="L440" s="139">
        <v>4.3</v>
      </c>
      <c r="M440" s="139">
        <v>14.1</v>
      </c>
    </row>
    <row r="441" spans="2:13" ht="32.25" customHeight="1" x14ac:dyDescent="0.25">
      <c r="B441" s="170" t="s">
        <v>237</v>
      </c>
      <c r="C441" s="167" t="s">
        <v>249</v>
      </c>
      <c r="D441" s="168">
        <v>60</v>
      </c>
      <c r="E441" s="168">
        <v>32.4</v>
      </c>
      <c r="F441" s="168">
        <v>1.06</v>
      </c>
      <c r="G441" s="168">
        <v>1.85</v>
      </c>
      <c r="H441" s="168">
        <v>3.35</v>
      </c>
      <c r="I441" s="168">
        <v>80</v>
      </c>
      <c r="J441" s="168">
        <v>43.2</v>
      </c>
      <c r="K441" s="168">
        <v>1.41</v>
      </c>
      <c r="L441" s="168">
        <v>2.4700000000000002</v>
      </c>
      <c r="M441" s="168">
        <v>4.47</v>
      </c>
    </row>
    <row r="442" spans="2:13" ht="30.75" thickBot="1" x14ac:dyDescent="0.3">
      <c r="B442" s="28" t="s">
        <v>136</v>
      </c>
      <c r="C442" s="9" t="s">
        <v>134</v>
      </c>
      <c r="D442" s="10">
        <v>100</v>
      </c>
      <c r="E442" s="10">
        <v>156</v>
      </c>
      <c r="F442" s="10">
        <v>15.37</v>
      </c>
      <c r="G442" s="10">
        <v>4.93</v>
      </c>
      <c r="H442" s="10">
        <v>12.26</v>
      </c>
      <c r="I442" s="18">
        <v>120</v>
      </c>
      <c r="J442" s="1">
        <f>E442*1.2</f>
        <v>187.2</v>
      </c>
      <c r="K442" s="1">
        <f t="shared" ref="K442:M442" si="180">F442*1.2</f>
        <v>18.443999999999999</v>
      </c>
      <c r="L442" s="1">
        <f t="shared" si="180"/>
        <v>5.9159999999999995</v>
      </c>
      <c r="M442" s="1">
        <f t="shared" si="180"/>
        <v>14.712</v>
      </c>
    </row>
    <row r="443" spans="2:13" ht="16.5" thickBot="1" x14ac:dyDescent="0.3">
      <c r="B443" s="28" t="s">
        <v>88</v>
      </c>
      <c r="C443" s="9" t="s">
        <v>69</v>
      </c>
      <c r="D443" s="10">
        <v>180</v>
      </c>
      <c r="E443" s="10">
        <f>J443/2*1.8</f>
        <v>64.8</v>
      </c>
      <c r="F443" s="10">
        <f t="shared" ref="F443:H443" si="181">K443/2*1.8</f>
        <v>0.27</v>
      </c>
      <c r="G443" s="10">
        <f t="shared" si="181"/>
        <v>0</v>
      </c>
      <c r="H443" s="10">
        <f t="shared" si="181"/>
        <v>17.190000000000001</v>
      </c>
      <c r="I443" s="18">
        <v>200</v>
      </c>
      <c r="J443" s="1">
        <v>72</v>
      </c>
      <c r="K443" s="1">
        <v>0.3</v>
      </c>
      <c r="L443" s="1">
        <v>0</v>
      </c>
      <c r="M443" s="1">
        <v>19.100000000000001</v>
      </c>
    </row>
    <row r="444" spans="2:13" ht="16.5" thickBot="1" x14ac:dyDescent="0.3">
      <c r="B444" s="28" t="s">
        <v>72</v>
      </c>
      <c r="C444" s="9" t="s">
        <v>15</v>
      </c>
      <c r="D444" s="10">
        <v>30</v>
      </c>
      <c r="E444" s="10">
        <v>71</v>
      </c>
      <c r="F444" s="10">
        <v>2.1</v>
      </c>
      <c r="G444" s="10">
        <v>2.4</v>
      </c>
      <c r="H444" s="10">
        <v>9.9</v>
      </c>
      <c r="I444" s="18">
        <v>30</v>
      </c>
      <c r="J444" s="1">
        <v>71</v>
      </c>
      <c r="K444" s="1">
        <v>2.1</v>
      </c>
      <c r="L444" s="1">
        <v>2.4</v>
      </c>
      <c r="M444" s="1">
        <v>9.9</v>
      </c>
    </row>
    <row r="445" spans="2:13" ht="15.75" x14ac:dyDescent="0.25">
      <c r="B445" s="44"/>
      <c r="C445" s="49" t="s">
        <v>17</v>
      </c>
      <c r="D445" s="51"/>
      <c r="E445" s="51">
        <f t="shared" ref="E445:M445" si="182">SUM(E440:E444)</f>
        <v>425</v>
      </c>
      <c r="F445" s="51">
        <f t="shared" si="182"/>
        <v>21.59</v>
      </c>
      <c r="G445" s="51">
        <f t="shared" si="182"/>
        <v>13.05</v>
      </c>
      <c r="H445" s="51">
        <f t="shared" si="182"/>
        <v>55.389999999999993</v>
      </c>
      <c r="I445" s="51"/>
      <c r="J445" s="51">
        <f t="shared" si="182"/>
        <v>485.4</v>
      </c>
      <c r="K445" s="51">
        <f t="shared" si="182"/>
        <v>25.354000000000003</v>
      </c>
      <c r="L445" s="51">
        <f t="shared" si="182"/>
        <v>15.086</v>
      </c>
      <c r="M445" s="51">
        <f t="shared" si="182"/>
        <v>62.281999999999996</v>
      </c>
    </row>
    <row r="446" spans="2:13" x14ac:dyDescent="0.25">
      <c r="B446" s="201" t="s">
        <v>21</v>
      </c>
      <c r="C446" s="201"/>
      <c r="D446" s="201"/>
      <c r="E446" s="201"/>
      <c r="F446" s="201"/>
      <c r="G446" s="201"/>
      <c r="H446" s="201"/>
      <c r="I446" s="201"/>
      <c r="J446" s="201"/>
      <c r="K446" s="201"/>
      <c r="L446" s="201"/>
      <c r="M446" s="201"/>
    </row>
    <row r="447" spans="2:13" x14ac:dyDescent="0.25">
      <c r="B447" s="195" t="s">
        <v>44</v>
      </c>
      <c r="C447" s="196"/>
      <c r="D447" s="196"/>
      <c r="E447" s="196"/>
      <c r="F447" s="196"/>
      <c r="G447" s="196"/>
      <c r="H447" s="196"/>
      <c r="I447" s="196"/>
      <c r="J447" s="196"/>
      <c r="K447" s="196"/>
      <c r="L447" s="196"/>
      <c r="M447" s="197"/>
    </row>
    <row r="448" spans="2:13" x14ac:dyDescent="0.25">
      <c r="B448" s="25" t="s">
        <v>242</v>
      </c>
      <c r="C448" s="142" t="s">
        <v>243</v>
      </c>
      <c r="D448" s="141">
        <v>60</v>
      </c>
      <c r="E448" s="139">
        <v>39</v>
      </c>
      <c r="F448" s="139">
        <v>2.02</v>
      </c>
      <c r="G448" s="139">
        <v>2.6</v>
      </c>
      <c r="H448" s="139">
        <v>2.08</v>
      </c>
      <c r="I448" s="141">
        <v>80</v>
      </c>
      <c r="J448" s="139">
        <v>52</v>
      </c>
      <c r="K448" s="139">
        <v>2.69</v>
      </c>
      <c r="L448" s="139">
        <v>3.45</v>
      </c>
      <c r="M448" s="139">
        <v>2.78</v>
      </c>
    </row>
    <row r="449" spans="2:13" ht="16.5" thickBot="1" x14ac:dyDescent="0.3">
      <c r="B449" s="74" t="s">
        <v>171</v>
      </c>
      <c r="C449" s="47" t="s">
        <v>34</v>
      </c>
      <c r="D449" s="10">
        <v>40</v>
      </c>
      <c r="E449" s="10">
        <v>72.8</v>
      </c>
      <c r="F449" s="10">
        <v>6.92</v>
      </c>
      <c r="G449" s="10">
        <v>1.48</v>
      </c>
      <c r="H449" s="10">
        <v>7.68</v>
      </c>
      <c r="I449" s="10">
        <v>60</v>
      </c>
      <c r="J449" s="10">
        <v>109.2</v>
      </c>
      <c r="K449" s="10">
        <v>10.38</v>
      </c>
      <c r="L449" s="10">
        <v>2.2200000000000002</v>
      </c>
      <c r="M449" s="10">
        <v>11.52</v>
      </c>
    </row>
    <row r="450" spans="2:13" ht="30.75" thickBot="1" x14ac:dyDescent="0.3">
      <c r="B450" s="74" t="s">
        <v>217</v>
      </c>
      <c r="C450" s="47" t="s">
        <v>218</v>
      </c>
      <c r="D450" s="10">
        <v>80</v>
      </c>
      <c r="E450" s="10">
        <v>97.6</v>
      </c>
      <c r="F450" s="10">
        <v>2.87</v>
      </c>
      <c r="G450" s="10">
        <v>4.29</v>
      </c>
      <c r="H450" s="10">
        <v>11.58</v>
      </c>
      <c r="I450" s="10">
        <v>100</v>
      </c>
      <c r="J450" s="10">
        <v>122</v>
      </c>
      <c r="K450" s="10">
        <v>3.59</v>
      </c>
      <c r="L450" s="10">
        <v>5.37</v>
      </c>
      <c r="M450" s="10">
        <v>14.47</v>
      </c>
    </row>
    <row r="451" spans="2:13" ht="16.5" thickBot="1" x14ac:dyDescent="0.3">
      <c r="B451" s="74" t="s">
        <v>161</v>
      </c>
      <c r="C451" s="47" t="s">
        <v>15</v>
      </c>
      <c r="D451" s="10">
        <v>30</v>
      </c>
      <c r="E451" s="10">
        <v>71</v>
      </c>
      <c r="F451" s="10">
        <v>2.1</v>
      </c>
      <c r="G451" s="10">
        <v>2.4</v>
      </c>
      <c r="H451" s="10">
        <v>9.9</v>
      </c>
      <c r="I451" s="10">
        <v>30</v>
      </c>
      <c r="J451" s="10">
        <v>71</v>
      </c>
      <c r="K451" s="10">
        <v>2.1</v>
      </c>
      <c r="L451" s="10">
        <v>2.4</v>
      </c>
      <c r="M451" s="10">
        <v>9.9</v>
      </c>
    </row>
    <row r="452" spans="2:13" ht="16.5" thickBot="1" x14ac:dyDescent="0.3">
      <c r="B452" s="74" t="s">
        <v>161</v>
      </c>
      <c r="C452" s="47" t="s">
        <v>19</v>
      </c>
      <c r="D452" s="10">
        <v>100</v>
      </c>
      <c r="E452" s="10">
        <v>82</v>
      </c>
      <c r="F452" s="10">
        <v>1.6</v>
      </c>
      <c r="G452" s="10">
        <v>5.8</v>
      </c>
      <c r="H452" s="10">
        <v>4.9000000000000004</v>
      </c>
      <c r="I452" s="10">
        <v>125</v>
      </c>
      <c r="J452" s="10">
        <v>86</v>
      </c>
      <c r="K452" s="10">
        <v>2</v>
      </c>
      <c r="L452" s="10">
        <v>6.3</v>
      </c>
      <c r="M452" s="10">
        <v>5.3</v>
      </c>
    </row>
    <row r="453" spans="2:13" ht="16.5" thickBot="1" x14ac:dyDescent="0.3">
      <c r="B453" s="136" t="s">
        <v>162</v>
      </c>
      <c r="C453" s="82" t="s">
        <v>24</v>
      </c>
      <c r="D453" s="83">
        <v>60</v>
      </c>
      <c r="E453" s="83">
        <v>47.3</v>
      </c>
      <c r="F453" s="83">
        <v>0.38</v>
      </c>
      <c r="G453" s="83">
        <v>0.38</v>
      </c>
      <c r="H453" s="83">
        <v>25.4</v>
      </c>
      <c r="I453" s="83">
        <v>80</v>
      </c>
      <c r="J453" s="83">
        <v>49.3</v>
      </c>
      <c r="K453" s="83">
        <v>0.39</v>
      </c>
      <c r="L453" s="83">
        <v>0.39</v>
      </c>
      <c r="M453" s="83">
        <v>28.5</v>
      </c>
    </row>
    <row r="454" spans="2:13" ht="16.5" thickBot="1" x14ac:dyDescent="0.3">
      <c r="B454" s="74" t="s">
        <v>162</v>
      </c>
      <c r="C454" s="84" t="s">
        <v>16</v>
      </c>
      <c r="D454" s="83">
        <v>60</v>
      </c>
      <c r="E454" s="83">
        <v>91</v>
      </c>
      <c r="F454" s="83">
        <v>1.05</v>
      </c>
      <c r="G454" s="83">
        <v>0.15</v>
      </c>
      <c r="H454" s="83">
        <v>19.7</v>
      </c>
      <c r="I454" s="83">
        <v>80</v>
      </c>
      <c r="J454" s="83">
        <v>93</v>
      </c>
      <c r="K454" s="83">
        <v>1.25</v>
      </c>
      <c r="L454" s="83">
        <v>0.18</v>
      </c>
      <c r="M454" s="83">
        <v>19.670000000000002</v>
      </c>
    </row>
    <row r="455" spans="2:13" ht="15.75" x14ac:dyDescent="0.25">
      <c r="B455" s="85" t="s">
        <v>162</v>
      </c>
      <c r="C455" s="54" t="s">
        <v>163</v>
      </c>
      <c r="D455" s="55">
        <v>60</v>
      </c>
      <c r="E455" s="55">
        <v>25.2</v>
      </c>
      <c r="F455" s="55">
        <v>0.24</v>
      </c>
      <c r="G455" s="55">
        <v>0.18</v>
      </c>
      <c r="H455" s="55">
        <v>6.06</v>
      </c>
      <c r="I455" s="55">
        <v>80</v>
      </c>
      <c r="J455" s="55">
        <v>33.6</v>
      </c>
      <c r="K455" s="55">
        <v>0.32</v>
      </c>
      <c r="L455" s="55">
        <v>0.24</v>
      </c>
      <c r="M455" s="55">
        <v>8.08</v>
      </c>
    </row>
    <row r="456" spans="2:13" ht="15.75" x14ac:dyDescent="0.25">
      <c r="B456" s="86" t="s">
        <v>164</v>
      </c>
      <c r="C456" s="48" t="s">
        <v>20</v>
      </c>
      <c r="D456" s="137">
        <v>60</v>
      </c>
      <c r="E456" s="137">
        <v>30</v>
      </c>
      <c r="F456" s="137">
        <v>54</v>
      </c>
      <c r="G456" s="137">
        <v>0.12</v>
      </c>
      <c r="H456" s="137">
        <v>6.6</v>
      </c>
      <c r="I456" s="137">
        <v>80</v>
      </c>
      <c r="J456" s="137">
        <v>40</v>
      </c>
      <c r="K456" s="137">
        <v>0.54</v>
      </c>
      <c r="L456" s="137">
        <v>0.09</v>
      </c>
      <c r="M456" s="137">
        <v>8.8000000000000007</v>
      </c>
    </row>
    <row r="457" spans="2:13" ht="16.5" thickBot="1" x14ac:dyDescent="0.3">
      <c r="B457" s="136" t="s">
        <v>162</v>
      </c>
      <c r="C457" s="47" t="s">
        <v>165</v>
      </c>
      <c r="D457" s="10">
        <v>60</v>
      </c>
      <c r="E457" s="10">
        <v>28.8</v>
      </c>
      <c r="F457" s="10">
        <v>0.48</v>
      </c>
      <c r="G457" s="10">
        <v>0.2</v>
      </c>
      <c r="H457" s="10">
        <v>5.0999999999999996</v>
      </c>
      <c r="I457" s="10">
        <v>80</v>
      </c>
      <c r="J457" s="10">
        <v>38.4</v>
      </c>
      <c r="K457" s="10">
        <v>0.64</v>
      </c>
      <c r="L457" s="10">
        <v>0.26</v>
      </c>
      <c r="M457" s="10">
        <v>6.8</v>
      </c>
    </row>
    <row r="458" spans="2:13" ht="16.5" thickBot="1" x14ac:dyDescent="0.3">
      <c r="B458" s="74"/>
      <c r="C458" s="88" t="s">
        <v>166</v>
      </c>
      <c r="D458" s="10"/>
      <c r="E458" s="133">
        <f>E448+E449+E450+E451+E452+E453</f>
        <v>409.7</v>
      </c>
      <c r="F458" s="133">
        <f t="shared" ref="F458:H458" si="183">F448+F449+F450+F451+F452+F453</f>
        <v>15.889999999999999</v>
      </c>
      <c r="G458" s="133">
        <f t="shared" si="183"/>
        <v>16.95</v>
      </c>
      <c r="H458" s="133">
        <f t="shared" si="183"/>
        <v>61.54</v>
      </c>
      <c r="I458" s="133"/>
      <c r="J458" s="133">
        <f>J448+J449+J450+J451+J452+J453</f>
        <v>489.5</v>
      </c>
      <c r="K458" s="133">
        <f t="shared" ref="K458:M458" si="184">K448+K449+K450+K451+K452+K453</f>
        <v>21.150000000000002</v>
      </c>
      <c r="L458" s="133">
        <f t="shared" si="184"/>
        <v>20.13</v>
      </c>
      <c r="M458" s="133">
        <f t="shared" si="184"/>
        <v>72.47</v>
      </c>
    </row>
    <row r="459" spans="2:13" ht="16.5" thickBot="1" x14ac:dyDescent="0.3">
      <c r="B459" s="74"/>
      <c r="C459" s="88" t="s">
        <v>167</v>
      </c>
      <c r="D459" s="10"/>
      <c r="E459" s="133">
        <f>E448+E449+E450+E451+E454</f>
        <v>371.4</v>
      </c>
      <c r="F459" s="133">
        <f t="shared" ref="F459:H459" si="185">F448+F449+F450+F451+F454</f>
        <v>14.959999999999999</v>
      </c>
      <c r="G459" s="133">
        <f t="shared" si="185"/>
        <v>10.920000000000002</v>
      </c>
      <c r="H459" s="133">
        <f t="shared" si="185"/>
        <v>50.94</v>
      </c>
      <c r="I459" s="133"/>
      <c r="J459" s="133">
        <f>J448+J449+J450+J451+J452+J454</f>
        <v>533.20000000000005</v>
      </c>
      <c r="K459" s="133">
        <f t="shared" ref="K459:M459" si="186">K448+K449+K450+K451+K452+K454</f>
        <v>22.01</v>
      </c>
      <c r="L459" s="133">
        <f t="shared" si="186"/>
        <v>19.919999999999998</v>
      </c>
      <c r="M459" s="133">
        <f t="shared" si="186"/>
        <v>63.64</v>
      </c>
    </row>
    <row r="460" spans="2:13" ht="16.5" thickBot="1" x14ac:dyDescent="0.3">
      <c r="B460" s="74"/>
      <c r="C460" s="88" t="s">
        <v>168</v>
      </c>
      <c r="D460" s="10"/>
      <c r="E460" s="133">
        <f>E448+E449+E450+E451+E455</f>
        <v>305.59999999999997</v>
      </c>
      <c r="F460" s="133">
        <f t="shared" ref="F460:H460" si="187">F448+F449+F450+F451+F455</f>
        <v>14.149999999999999</v>
      </c>
      <c r="G460" s="133">
        <f t="shared" si="187"/>
        <v>10.950000000000001</v>
      </c>
      <c r="H460" s="133">
        <f t="shared" si="187"/>
        <v>37.300000000000004</v>
      </c>
      <c r="I460" s="133"/>
      <c r="J460" s="133">
        <f>+J448+J449+J450+J451+J452+J455</f>
        <v>473.8</v>
      </c>
      <c r="K460" s="133">
        <f t="shared" ref="K460:M460" si="188">+K448+K449+K450+K451+K452+K455</f>
        <v>21.080000000000002</v>
      </c>
      <c r="L460" s="133">
        <f t="shared" si="188"/>
        <v>19.979999999999997</v>
      </c>
      <c r="M460" s="133">
        <f t="shared" si="188"/>
        <v>52.05</v>
      </c>
    </row>
    <row r="461" spans="2:13" ht="16.5" thickBot="1" x14ac:dyDescent="0.3">
      <c r="B461" s="74"/>
      <c r="C461" s="88" t="s">
        <v>169</v>
      </c>
      <c r="D461" s="10"/>
      <c r="E461" s="133">
        <f>E448+E449+E450+E451+E452+E456</f>
        <v>392.4</v>
      </c>
      <c r="F461" s="133">
        <f t="shared" ref="F461:H461" si="189">F448+F449+F450+F451+F452+F456</f>
        <v>69.509999999999991</v>
      </c>
      <c r="G461" s="133">
        <f t="shared" si="189"/>
        <v>16.690000000000001</v>
      </c>
      <c r="H461" s="133">
        <f t="shared" si="189"/>
        <v>42.74</v>
      </c>
      <c r="I461" s="133"/>
      <c r="J461" s="133">
        <f>J448+J449+J450+J451+J452+J456</f>
        <v>480.2</v>
      </c>
      <c r="K461" s="133">
        <f t="shared" ref="K461:M461" si="190">K448+K449+K450+K451+K452+K456</f>
        <v>21.3</v>
      </c>
      <c r="L461" s="133">
        <f t="shared" si="190"/>
        <v>19.829999999999998</v>
      </c>
      <c r="M461" s="133">
        <f t="shared" si="190"/>
        <v>52.769999999999996</v>
      </c>
    </row>
    <row r="462" spans="2:13" ht="15.75" x14ac:dyDescent="0.25">
      <c r="B462" s="105"/>
      <c r="C462" s="131" t="s">
        <v>170</v>
      </c>
      <c r="D462" s="132"/>
      <c r="E462" s="132">
        <f>E448+E449+E450+E451+E452+E457</f>
        <v>391.2</v>
      </c>
      <c r="F462" s="132">
        <f t="shared" ref="F462:H462" si="191">F448+F449+F450+F451+F452+F457</f>
        <v>15.989999999999998</v>
      </c>
      <c r="G462" s="132">
        <f t="shared" si="191"/>
        <v>16.77</v>
      </c>
      <c r="H462" s="132">
        <f t="shared" si="191"/>
        <v>41.24</v>
      </c>
      <c r="I462" s="132"/>
      <c r="J462" s="132">
        <f>J448+J449+J450+J451+J452+J457</f>
        <v>478.59999999999997</v>
      </c>
      <c r="K462" s="132">
        <f t="shared" ref="K462:M462" si="192">K448+K449+K450+K451+K452+K457</f>
        <v>21.400000000000002</v>
      </c>
      <c r="L462" s="132">
        <f t="shared" si="192"/>
        <v>20</v>
      </c>
      <c r="M462" s="132">
        <f t="shared" si="192"/>
        <v>50.769999999999996</v>
      </c>
    </row>
    <row r="463" spans="2:13" ht="15.75" x14ac:dyDescent="0.25">
      <c r="B463" s="192" t="s">
        <v>45</v>
      </c>
      <c r="C463" s="193"/>
      <c r="D463" s="193"/>
      <c r="E463" s="193"/>
      <c r="F463" s="193"/>
      <c r="G463" s="193"/>
      <c r="H463" s="193"/>
      <c r="I463" s="193"/>
      <c r="J463" s="193"/>
      <c r="K463" s="193"/>
      <c r="L463" s="193"/>
      <c r="M463" s="194"/>
    </row>
    <row r="464" spans="2:13" ht="33.75" customHeight="1" x14ac:dyDescent="0.25">
      <c r="B464" s="28" t="s">
        <v>83</v>
      </c>
      <c r="C464" s="2" t="s">
        <v>84</v>
      </c>
      <c r="D464" s="3">
        <v>200</v>
      </c>
      <c r="E464" s="1">
        <f>J464/2*1.8</f>
        <v>91.8</v>
      </c>
      <c r="F464" s="1">
        <f t="shared" ref="F464:H464" si="193">K464/2*1.8</f>
        <v>1.9800000000000002</v>
      </c>
      <c r="G464" s="1">
        <f t="shared" si="193"/>
        <v>2.2230000000000003</v>
      </c>
      <c r="H464" s="1">
        <f t="shared" si="193"/>
        <v>13.482000000000001</v>
      </c>
      <c r="I464" s="3">
        <v>200</v>
      </c>
      <c r="J464" s="1">
        <v>102</v>
      </c>
      <c r="K464" s="1">
        <v>2.2000000000000002</v>
      </c>
      <c r="L464" s="1">
        <v>2.4700000000000002</v>
      </c>
      <c r="M464" s="1">
        <v>14.98</v>
      </c>
    </row>
    <row r="465" spans="2:13" ht="15.75" x14ac:dyDescent="0.25">
      <c r="B465" s="28" t="s">
        <v>96</v>
      </c>
      <c r="C465" s="2" t="s">
        <v>37</v>
      </c>
      <c r="D465" s="3">
        <v>100</v>
      </c>
      <c r="E465" s="1">
        <v>120</v>
      </c>
      <c r="F465" s="1">
        <v>3.36</v>
      </c>
      <c r="G465" s="1">
        <v>0.34</v>
      </c>
      <c r="H465" s="1">
        <v>26.36</v>
      </c>
      <c r="I465" s="3">
        <v>120</v>
      </c>
      <c r="J465" s="1">
        <v>150</v>
      </c>
      <c r="K465" s="1">
        <v>4.17</v>
      </c>
      <c r="L465" s="1">
        <v>0.43</v>
      </c>
      <c r="M465" s="1">
        <v>32.950000000000003</v>
      </c>
    </row>
    <row r="466" spans="2:13" ht="15.75" thickBot="1" x14ac:dyDescent="0.3">
      <c r="B466" s="25" t="s">
        <v>255</v>
      </c>
      <c r="C466" s="47" t="s">
        <v>256</v>
      </c>
      <c r="D466" s="10">
        <v>45</v>
      </c>
      <c r="E466" s="10">
        <v>73.349999999999994</v>
      </c>
      <c r="F466" s="10">
        <v>6.29</v>
      </c>
      <c r="G466" s="10">
        <v>3.96</v>
      </c>
      <c r="H466" s="10">
        <v>3.16</v>
      </c>
      <c r="I466" s="1">
        <v>60</v>
      </c>
      <c r="J466" s="1">
        <v>97.8</v>
      </c>
      <c r="K466" s="1">
        <v>6.29</v>
      </c>
      <c r="L466" s="1">
        <v>5.28</v>
      </c>
      <c r="M466" s="1">
        <v>4.21</v>
      </c>
    </row>
    <row r="467" spans="2:13" x14ac:dyDescent="0.25">
      <c r="B467" s="66" t="s">
        <v>85</v>
      </c>
      <c r="C467" s="66" t="s">
        <v>86</v>
      </c>
      <c r="D467" s="38">
        <v>1</v>
      </c>
      <c r="E467" s="38">
        <v>62.8</v>
      </c>
      <c r="F467" s="38">
        <v>5.08</v>
      </c>
      <c r="G467" s="38">
        <v>4.5999999999999996</v>
      </c>
      <c r="H467" s="38">
        <v>0.28000000000000003</v>
      </c>
      <c r="I467" s="38">
        <v>1</v>
      </c>
      <c r="J467" s="38">
        <v>62.8</v>
      </c>
      <c r="K467" s="38">
        <v>5.08</v>
      </c>
      <c r="L467" s="38">
        <v>4.5999999999999996</v>
      </c>
      <c r="M467" s="38">
        <v>0.28000000000000003</v>
      </c>
    </row>
    <row r="468" spans="2:13" ht="15.75" x14ac:dyDescent="0.25">
      <c r="B468" s="28" t="s">
        <v>101</v>
      </c>
      <c r="C468" s="2" t="s">
        <v>35</v>
      </c>
      <c r="D468" s="3">
        <v>180</v>
      </c>
      <c r="E468" s="1">
        <f>J468/2*1.8</f>
        <v>1.8360000000000001</v>
      </c>
      <c r="F468" s="1">
        <f t="shared" ref="F468:H468" si="194">K468/2*1.8</f>
        <v>4.5000000000000005E-2</v>
      </c>
      <c r="G468" s="1">
        <f t="shared" si="194"/>
        <v>9.0000000000000011E-3</v>
      </c>
      <c r="H468" s="1">
        <f t="shared" si="194"/>
        <v>0.16200000000000001</v>
      </c>
      <c r="I468" s="3">
        <v>200</v>
      </c>
      <c r="J468" s="1">
        <v>2.04</v>
      </c>
      <c r="K468" s="1">
        <v>0.05</v>
      </c>
      <c r="L468" s="1">
        <v>0.01</v>
      </c>
      <c r="M468" s="1">
        <v>0.18</v>
      </c>
    </row>
    <row r="469" spans="2:13" ht="15.75" x14ac:dyDescent="0.25">
      <c r="B469" s="28" t="s">
        <v>72</v>
      </c>
      <c r="C469" s="2" t="s">
        <v>48</v>
      </c>
      <c r="D469" s="3">
        <v>30</v>
      </c>
      <c r="E469" s="1">
        <v>71</v>
      </c>
      <c r="F469" s="1">
        <v>2.1</v>
      </c>
      <c r="G469" s="1">
        <v>2.4</v>
      </c>
      <c r="H469" s="1">
        <v>9.9</v>
      </c>
      <c r="I469" s="3">
        <v>30</v>
      </c>
      <c r="J469" s="1">
        <v>71</v>
      </c>
      <c r="K469" s="1">
        <v>2.1</v>
      </c>
      <c r="L469" s="1">
        <v>2.4</v>
      </c>
      <c r="M469" s="1">
        <v>9.9</v>
      </c>
    </row>
    <row r="470" spans="2:13" ht="16.5" thickBot="1" x14ac:dyDescent="0.3">
      <c r="B470" s="61"/>
      <c r="C470" s="6"/>
      <c r="D470" s="146"/>
      <c r="E470" s="146">
        <f t="shared" ref="E470:M470" si="195">SUM(E464:E469)</f>
        <v>420.786</v>
      </c>
      <c r="F470" s="146">
        <f t="shared" si="195"/>
        <v>18.855000000000004</v>
      </c>
      <c r="G470" s="146">
        <f t="shared" si="195"/>
        <v>13.532</v>
      </c>
      <c r="H470" s="146">
        <f t="shared" si="195"/>
        <v>53.343999999999994</v>
      </c>
      <c r="I470" s="146"/>
      <c r="J470" s="146">
        <f t="shared" si="195"/>
        <v>485.64000000000004</v>
      </c>
      <c r="K470" s="146">
        <f t="shared" si="195"/>
        <v>19.890000000000004</v>
      </c>
      <c r="L470" s="146">
        <f t="shared" si="195"/>
        <v>15.19</v>
      </c>
      <c r="M470" s="146">
        <f t="shared" si="195"/>
        <v>62.500000000000007</v>
      </c>
    </row>
    <row r="471" spans="2:13" ht="15.75" x14ac:dyDescent="0.25">
      <c r="B471" s="202" t="s">
        <v>55</v>
      </c>
      <c r="C471" s="203"/>
      <c r="D471" s="203"/>
      <c r="E471" s="203"/>
      <c r="F471" s="203"/>
      <c r="G471" s="203"/>
      <c r="H471" s="203"/>
      <c r="I471" s="203"/>
      <c r="J471" s="203"/>
      <c r="K471" s="203"/>
      <c r="L471" s="203"/>
      <c r="M471" s="204"/>
    </row>
    <row r="472" spans="2:13" ht="15.75" x14ac:dyDescent="0.25">
      <c r="B472" s="245" t="s">
        <v>44</v>
      </c>
      <c r="C472" s="245"/>
      <c r="D472" s="245"/>
      <c r="E472" s="245"/>
      <c r="F472" s="245"/>
      <c r="G472" s="245"/>
      <c r="H472" s="245"/>
      <c r="I472" s="245"/>
      <c r="J472" s="245"/>
      <c r="K472" s="245"/>
      <c r="L472" s="245"/>
      <c r="M472" s="245"/>
    </row>
    <row r="473" spans="2:13" ht="30.75" thickBot="1" x14ac:dyDescent="0.3">
      <c r="B473" s="80" t="s">
        <v>250</v>
      </c>
      <c r="C473" s="47" t="s">
        <v>251</v>
      </c>
      <c r="D473" s="10">
        <v>60</v>
      </c>
      <c r="E473" s="10">
        <v>29.4</v>
      </c>
      <c r="F473" s="10">
        <v>0.9</v>
      </c>
      <c r="G473" s="10">
        <v>1.73</v>
      </c>
      <c r="H473" s="10">
        <v>3.04</v>
      </c>
      <c r="I473" s="10">
        <v>80</v>
      </c>
      <c r="J473" s="10">
        <v>39.200000000000003</v>
      </c>
      <c r="K473" s="10">
        <v>1.2</v>
      </c>
      <c r="L473" s="10">
        <v>2.2999999999999998</v>
      </c>
      <c r="M473" s="10">
        <v>4.0599999999999996</v>
      </c>
    </row>
    <row r="474" spans="2:13" ht="33" customHeight="1" thickBot="1" x14ac:dyDescent="0.3">
      <c r="B474" s="74" t="s">
        <v>191</v>
      </c>
      <c r="C474" s="47" t="s">
        <v>144</v>
      </c>
      <c r="D474" s="10">
        <v>45</v>
      </c>
      <c r="E474" s="10">
        <v>94.5</v>
      </c>
      <c r="F474" s="10">
        <v>12.15</v>
      </c>
      <c r="G474" s="10">
        <v>2.15</v>
      </c>
      <c r="H474" s="10">
        <v>6.46</v>
      </c>
      <c r="I474" s="10">
        <v>60</v>
      </c>
      <c r="J474" s="10">
        <v>126</v>
      </c>
      <c r="K474" s="10">
        <v>16.2</v>
      </c>
      <c r="L474" s="10">
        <v>2.86</v>
      </c>
      <c r="M474" s="10">
        <v>8.61</v>
      </c>
    </row>
    <row r="475" spans="2:13" ht="30.75" thickBot="1" x14ac:dyDescent="0.3">
      <c r="B475" s="74" t="s">
        <v>219</v>
      </c>
      <c r="C475" s="47" t="s">
        <v>220</v>
      </c>
      <c r="D475" s="97">
        <v>80</v>
      </c>
      <c r="E475" s="97">
        <v>90.4</v>
      </c>
      <c r="F475" s="97">
        <v>3.11</v>
      </c>
      <c r="G475" s="97">
        <v>1.96</v>
      </c>
      <c r="H475" s="97">
        <v>15.3</v>
      </c>
      <c r="I475" s="97">
        <v>100</v>
      </c>
      <c r="J475" s="97">
        <v>113</v>
      </c>
      <c r="K475" s="97">
        <v>3.89</v>
      </c>
      <c r="L475" s="97">
        <v>2.46</v>
      </c>
      <c r="M475" s="97">
        <v>19.13</v>
      </c>
    </row>
    <row r="476" spans="2:13" ht="16.5" thickBot="1" x14ac:dyDescent="0.3">
      <c r="B476" s="74" t="s">
        <v>161</v>
      </c>
      <c r="C476" s="47" t="s">
        <v>15</v>
      </c>
      <c r="D476" s="10">
        <v>30</v>
      </c>
      <c r="E476" s="10">
        <v>71</v>
      </c>
      <c r="F476" s="10">
        <v>2.1</v>
      </c>
      <c r="G476" s="10">
        <v>2.4</v>
      </c>
      <c r="H476" s="10">
        <v>9.9</v>
      </c>
      <c r="I476" s="10">
        <v>30</v>
      </c>
      <c r="J476" s="10">
        <v>71</v>
      </c>
      <c r="K476" s="10">
        <v>2.1</v>
      </c>
      <c r="L476" s="10">
        <v>2.4</v>
      </c>
      <c r="M476" s="10">
        <v>9.9</v>
      </c>
    </row>
    <row r="477" spans="2:13" ht="16.5" thickBot="1" x14ac:dyDescent="0.3">
      <c r="B477" s="74" t="s">
        <v>161</v>
      </c>
      <c r="C477" s="47" t="s">
        <v>208</v>
      </c>
      <c r="D477" s="10">
        <v>15</v>
      </c>
      <c r="E477" s="10">
        <v>70.599999999999994</v>
      </c>
      <c r="F477" s="10">
        <v>4.5999999999999996</v>
      </c>
      <c r="G477" s="10">
        <v>2.2000000000000002</v>
      </c>
      <c r="H477" s="10">
        <v>3.6</v>
      </c>
      <c r="I477" s="10">
        <v>15</v>
      </c>
      <c r="J477" s="10">
        <v>70.599999999999994</v>
      </c>
      <c r="K477" s="10">
        <v>4.5999999999999996</v>
      </c>
      <c r="L477" s="10">
        <v>2.2000000000000002</v>
      </c>
      <c r="M477" s="10">
        <v>3.6</v>
      </c>
    </row>
    <row r="478" spans="2:13" ht="16.5" thickBot="1" x14ac:dyDescent="0.3">
      <c r="B478" s="105" t="s">
        <v>196</v>
      </c>
      <c r="C478" s="81" t="s">
        <v>197</v>
      </c>
      <c r="D478" s="55">
        <v>150</v>
      </c>
      <c r="E478" s="55">
        <v>69.400000000000006</v>
      </c>
      <c r="F478" s="55">
        <v>0.16</v>
      </c>
      <c r="G478" s="55"/>
      <c r="H478" s="55">
        <v>0.08</v>
      </c>
      <c r="I478" s="55">
        <v>200</v>
      </c>
      <c r="J478" s="55">
        <v>83.3</v>
      </c>
      <c r="K478" s="55">
        <v>0.2</v>
      </c>
      <c r="L478" s="55"/>
      <c r="M478" s="55">
        <v>0.1</v>
      </c>
    </row>
    <row r="479" spans="2:13" ht="16.5" thickBot="1" x14ac:dyDescent="0.3">
      <c r="B479" s="136" t="s">
        <v>162</v>
      </c>
      <c r="C479" s="82" t="s">
        <v>24</v>
      </c>
      <c r="D479" s="83">
        <v>60</v>
      </c>
      <c r="E479" s="83">
        <v>47.3</v>
      </c>
      <c r="F479" s="83">
        <v>0.38</v>
      </c>
      <c r="G479" s="83">
        <v>0.38</v>
      </c>
      <c r="H479" s="83">
        <v>25.4</v>
      </c>
      <c r="I479" s="83">
        <v>80</v>
      </c>
      <c r="J479" s="83">
        <v>49.3</v>
      </c>
      <c r="K479" s="83">
        <v>0.39</v>
      </c>
      <c r="L479" s="83">
        <v>0.39</v>
      </c>
      <c r="M479" s="83">
        <v>28.5</v>
      </c>
    </row>
    <row r="480" spans="2:13" ht="16.5" thickBot="1" x14ac:dyDescent="0.3">
      <c r="B480" s="74" t="s">
        <v>162</v>
      </c>
      <c r="C480" s="84" t="s">
        <v>16</v>
      </c>
      <c r="D480" s="83">
        <v>60</v>
      </c>
      <c r="E480" s="83">
        <v>91</v>
      </c>
      <c r="F480" s="83">
        <v>1.05</v>
      </c>
      <c r="G480" s="83">
        <v>0.15</v>
      </c>
      <c r="H480" s="83">
        <v>19.7</v>
      </c>
      <c r="I480" s="83">
        <v>80</v>
      </c>
      <c r="J480" s="83">
        <v>93</v>
      </c>
      <c r="K480" s="83">
        <v>1.25</v>
      </c>
      <c r="L480" s="83">
        <v>0.18</v>
      </c>
      <c r="M480" s="83">
        <v>19.670000000000002</v>
      </c>
    </row>
    <row r="481" spans="2:13" ht="15.75" x14ac:dyDescent="0.25">
      <c r="B481" s="85" t="s">
        <v>162</v>
      </c>
      <c r="C481" s="54" t="s">
        <v>163</v>
      </c>
      <c r="D481" s="55">
        <v>60</v>
      </c>
      <c r="E481" s="55">
        <v>25.2</v>
      </c>
      <c r="F481" s="55">
        <v>0.24</v>
      </c>
      <c r="G481" s="55">
        <v>0.18</v>
      </c>
      <c r="H481" s="55">
        <v>6.06</v>
      </c>
      <c r="I481" s="55">
        <v>80</v>
      </c>
      <c r="J481" s="55">
        <v>33.6</v>
      </c>
      <c r="K481" s="55">
        <v>0.32</v>
      </c>
      <c r="L481" s="55">
        <v>0.24</v>
      </c>
      <c r="M481" s="55">
        <v>8.08</v>
      </c>
    </row>
    <row r="482" spans="2:13" ht="15.75" x14ac:dyDescent="0.25">
      <c r="B482" s="86" t="s">
        <v>164</v>
      </c>
      <c r="C482" s="48" t="s">
        <v>20</v>
      </c>
      <c r="D482" s="137">
        <v>60</v>
      </c>
      <c r="E482" s="137">
        <v>30</v>
      </c>
      <c r="F482" s="137">
        <v>54</v>
      </c>
      <c r="G482" s="137">
        <v>0.12</v>
      </c>
      <c r="H482" s="137">
        <v>6.6</v>
      </c>
      <c r="I482" s="137">
        <v>80</v>
      </c>
      <c r="J482" s="137">
        <v>40</v>
      </c>
      <c r="K482" s="137">
        <v>0.54</v>
      </c>
      <c r="L482" s="137">
        <v>0.09</v>
      </c>
      <c r="M482" s="137">
        <v>8.8000000000000007</v>
      </c>
    </row>
    <row r="483" spans="2:13" ht="16.5" thickBot="1" x14ac:dyDescent="0.3">
      <c r="B483" s="136" t="s">
        <v>162</v>
      </c>
      <c r="C483" s="47" t="s">
        <v>165</v>
      </c>
      <c r="D483" s="10">
        <v>60</v>
      </c>
      <c r="E483" s="10">
        <v>28.8</v>
      </c>
      <c r="F483" s="10">
        <v>0.48</v>
      </c>
      <c r="G483" s="10">
        <v>0.2</v>
      </c>
      <c r="H483" s="10">
        <v>5.0999999999999996</v>
      </c>
      <c r="I483" s="10">
        <v>80</v>
      </c>
      <c r="J483" s="10">
        <v>38.4</v>
      </c>
      <c r="K483" s="10">
        <v>0.64</v>
      </c>
      <c r="L483" s="10">
        <v>0.26</v>
      </c>
      <c r="M483" s="10">
        <v>6.8</v>
      </c>
    </row>
    <row r="484" spans="2:13" ht="16.5" thickBot="1" x14ac:dyDescent="0.3">
      <c r="B484" s="74"/>
      <c r="C484" s="88" t="s">
        <v>166</v>
      </c>
      <c r="D484" s="10"/>
      <c r="E484" s="133">
        <f>E474+E475+E476+E477+E478+E479</f>
        <v>443.2</v>
      </c>
      <c r="F484" s="133">
        <f t="shared" ref="F484:H484" si="196">F474+F475+F476+F477+F478+F479</f>
        <v>22.5</v>
      </c>
      <c r="G484" s="133">
        <f t="shared" si="196"/>
        <v>9.0900000000000016</v>
      </c>
      <c r="H484" s="133">
        <f t="shared" si="196"/>
        <v>60.74</v>
      </c>
      <c r="I484" s="133"/>
      <c r="J484" s="133">
        <f>J474+J475+J476+J477+J478+J479</f>
        <v>513.20000000000005</v>
      </c>
      <c r="K484" s="133">
        <f t="shared" ref="K484:M484" si="197">K474+K475+K476+K477+K478+K479</f>
        <v>27.38</v>
      </c>
      <c r="L484" s="133">
        <f t="shared" si="197"/>
        <v>10.310000000000002</v>
      </c>
      <c r="M484" s="133">
        <f t="shared" si="197"/>
        <v>69.84</v>
      </c>
    </row>
    <row r="485" spans="2:13" ht="16.5" thickBot="1" x14ac:dyDescent="0.3">
      <c r="B485" s="74"/>
      <c r="C485" s="88" t="s">
        <v>167</v>
      </c>
      <c r="D485" s="10"/>
      <c r="E485" s="133">
        <f>E474+E475+E476+E477+E480</f>
        <v>417.5</v>
      </c>
      <c r="F485" s="133">
        <f t="shared" ref="F485:H485" si="198">F474+F475+F476+F477+F480</f>
        <v>23.01</v>
      </c>
      <c r="G485" s="133">
        <f t="shared" si="198"/>
        <v>8.8600000000000012</v>
      </c>
      <c r="H485" s="133">
        <f t="shared" si="198"/>
        <v>54.960000000000008</v>
      </c>
      <c r="I485" s="133"/>
      <c r="J485" s="133">
        <f>J474+J475+J476+J477+J478+J480</f>
        <v>556.90000000000009</v>
      </c>
      <c r="K485" s="133">
        <f t="shared" ref="K485:M485" si="199">K474+K475+K476+K477+K478+K480</f>
        <v>28.24</v>
      </c>
      <c r="L485" s="133">
        <f t="shared" si="199"/>
        <v>10.100000000000001</v>
      </c>
      <c r="M485" s="133">
        <f t="shared" si="199"/>
        <v>61.010000000000005</v>
      </c>
    </row>
    <row r="486" spans="2:13" ht="16.5" thickBot="1" x14ac:dyDescent="0.3">
      <c r="B486" s="74"/>
      <c r="C486" s="88" t="s">
        <v>168</v>
      </c>
      <c r="D486" s="10"/>
      <c r="E486" s="133">
        <f>E474+E475+E476+E477+E481</f>
        <v>351.7</v>
      </c>
      <c r="F486" s="133">
        <f t="shared" ref="F486:H486" si="200">F474+F475+F476+F477+F481</f>
        <v>22.2</v>
      </c>
      <c r="G486" s="133">
        <f t="shared" si="200"/>
        <v>8.89</v>
      </c>
      <c r="H486" s="133">
        <f t="shared" si="200"/>
        <v>41.320000000000007</v>
      </c>
      <c r="I486" s="133"/>
      <c r="J486" s="133">
        <f>+J474+J475+J476+J477+J478+J481</f>
        <v>497.50000000000006</v>
      </c>
      <c r="K486" s="133">
        <f t="shared" ref="K486:M486" si="201">+K474+K475+K476+K477+K478+K481</f>
        <v>27.31</v>
      </c>
      <c r="L486" s="133">
        <f t="shared" si="201"/>
        <v>10.160000000000002</v>
      </c>
      <c r="M486" s="133">
        <f t="shared" si="201"/>
        <v>49.42</v>
      </c>
    </row>
    <row r="487" spans="2:13" ht="16.5" thickBot="1" x14ac:dyDescent="0.3">
      <c r="B487" s="74"/>
      <c r="C487" s="88" t="s">
        <v>169</v>
      </c>
      <c r="D487" s="10"/>
      <c r="E487" s="133">
        <f>E474+E475+E476+E477+E478+E482</f>
        <v>425.9</v>
      </c>
      <c r="F487" s="133">
        <f t="shared" ref="F487:H487" si="202">F474+F475+F476+F477+F478+F482</f>
        <v>76.12</v>
      </c>
      <c r="G487" s="133">
        <f t="shared" si="202"/>
        <v>8.83</v>
      </c>
      <c r="H487" s="133">
        <f t="shared" si="202"/>
        <v>41.940000000000005</v>
      </c>
      <c r="I487" s="133"/>
      <c r="J487" s="133">
        <f>J474+J475+J476+J477+J478+J482</f>
        <v>503.90000000000003</v>
      </c>
      <c r="K487" s="133">
        <f t="shared" ref="K487:M487" si="203">K474+K475+K476+K477+K478+K482</f>
        <v>27.529999999999998</v>
      </c>
      <c r="L487" s="133">
        <f t="shared" si="203"/>
        <v>10.010000000000002</v>
      </c>
      <c r="M487" s="133">
        <f t="shared" si="203"/>
        <v>50.14</v>
      </c>
    </row>
    <row r="488" spans="2:13" ht="16.5" thickBot="1" x14ac:dyDescent="0.3">
      <c r="B488" s="74"/>
      <c r="C488" s="90" t="s">
        <v>170</v>
      </c>
      <c r="D488" s="130"/>
      <c r="E488" s="130">
        <f>E474+E475+E476+E477+E478+E483</f>
        <v>424.7</v>
      </c>
      <c r="F488" s="130">
        <f t="shared" ref="F488:H488" si="204">F474+F475+F476+F477+F478+F483</f>
        <v>22.6</v>
      </c>
      <c r="G488" s="130">
        <f t="shared" si="204"/>
        <v>8.91</v>
      </c>
      <c r="H488" s="130">
        <f t="shared" si="204"/>
        <v>40.440000000000005</v>
      </c>
      <c r="I488" s="130"/>
      <c r="J488" s="130">
        <f>J474+J475+J476+J477+J478+J483</f>
        <v>502.3</v>
      </c>
      <c r="K488" s="130">
        <f t="shared" ref="K488:M488" si="205">K474+K475+K476+K477+K478+K483</f>
        <v>27.63</v>
      </c>
      <c r="L488" s="130">
        <f t="shared" si="205"/>
        <v>10.180000000000001</v>
      </c>
      <c r="M488" s="130">
        <f t="shared" si="205"/>
        <v>48.14</v>
      </c>
    </row>
    <row r="489" spans="2:13" ht="15.75" x14ac:dyDescent="0.25">
      <c r="B489" s="192" t="s">
        <v>45</v>
      </c>
      <c r="C489" s="193"/>
      <c r="D489" s="193"/>
      <c r="E489" s="193"/>
      <c r="F489" s="193"/>
      <c r="G489" s="193"/>
      <c r="H489" s="193"/>
      <c r="I489" s="193"/>
      <c r="J489" s="193"/>
      <c r="K489" s="193"/>
      <c r="L489" s="193"/>
      <c r="M489" s="194"/>
    </row>
    <row r="490" spans="2:13" ht="15.75" x14ac:dyDescent="0.25">
      <c r="B490" s="28" t="s">
        <v>138</v>
      </c>
      <c r="C490" s="2" t="s">
        <v>137</v>
      </c>
      <c r="D490" s="41">
        <v>180</v>
      </c>
      <c r="E490" s="41">
        <f>J490/2*1.8</f>
        <v>94.5</v>
      </c>
      <c r="F490" s="41">
        <f t="shared" ref="F490:H490" si="206">K490/2*1.8</f>
        <v>2.3849999999999998</v>
      </c>
      <c r="G490" s="41">
        <f t="shared" si="206"/>
        <v>1.6560000000000001</v>
      </c>
      <c r="H490" s="41">
        <f t="shared" si="206"/>
        <v>17.792999999999999</v>
      </c>
      <c r="I490" s="3">
        <v>200</v>
      </c>
      <c r="J490" s="1">
        <v>105</v>
      </c>
      <c r="K490" s="1">
        <v>2.65</v>
      </c>
      <c r="L490" s="1">
        <v>1.84</v>
      </c>
      <c r="M490" s="1">
        <v>19.77</v>
      </c>
    </row>
    <row r="491" spans="2:13" ht="30" x14ac:dyDescent="0.25">
      <c r="B491" s="28" t="s">
        <v>97</v>
      </c>
      <c r="C491" s="2" t="s">
        <v>152</v>
      </c>
      <c r="D491" s="3">
        <v>45</v>
      </c>
      <c r="E491" s="1">
        <v>57</v>
      </c>
      <c r="F491" s="1">
        <v>7.72</v>
      </c>
      <c r="G491" s="1">
        <v>2.36</v>
      </c>
      <c r="H491" s="1">
        <v>1.5</v>
      </c>
      <c r="I491" s="3">
        <v>60</v>
      </c>
      <c r="J491" s="1">
        <v>76</v>
      </c>
      <c r="K491" s="1">
        <v>10.29</v>
      </c>
      <c r="L491" s="1">
        <v>3.15</v>
      </c>
      <c r="M491" s="1">
        <v>2.1</v>
      </c>
    </row>
    <row r="492" spans="2:13" ht="15.75" x14ac:dyDescent="0.25">
      <c r="B492" s="28" t="s">
        <v>110</v>
      </c>
      <c r="C492" s="2" t="s">
        <v>139</v>
      </c>
      <c r="D492" s="3">
        <v>80</v>
      </c>
      <c r="E492" s="1">
        <f>J492*0.8</f>
        <v>87.2</v>
      </c>
      <c r="F492" s="1">
        <f t="shared" ref="F492:H492" si="207">K492*0.8</f>
        <v>2.8000000000000003</v>
      </c>
      <c r="G492" s="1">
        <f t="shared" si="207"/>
        <v>2.16</v>
      </c>
      <c r="H492" s="1">
        <f t="shared" si="207"/>
        <v>13.92</v>
      </c>
      <c r="I492" s="3">
        <v>100</v>
      </c>
      <c r="J492" s="1">
        <v>109</v>
      </c>
      <c r="K492" s="1">
        <v>3.5</v>
      </c>
      <c r="L492" s="1">
        <v>2.7</v>
      </c>
      <c r="M492" s="1">
        <v>17.399999999999999</v>
      </c>
    </row>
    <row r="493" spans="2:13" ht="15.75" x14ac:dyDescent="0.25">
      <c r="B493" s="28" t="s">
        <v>72</v>
      </c>
      <c r="C493" s="2" t="s">
        <v>15</v>
      </c>
      <c r="D493" s="3">
        <v>30</v>
      </c>
      <c r="E493" s="1">
        <v>71</v>
      </c>
      <c r="F493" s="1">
        <v>2.1</v>
      </c>
      <c r="G493" s="1">
        <v>2.4</v>
      </c>
      <c r="H493" s="1">
        <v>9.9</v>
      </c>
      <c r="I493" s="3">
        <v>30</v>
      </c>
      <c r="J493" s="1">
        <v>71</v>
      </c>
      <c r="K493" s="1">
        <v>2.1</v>
      </c>
      <c r="L493" s="1">
        <v>2.4</v>
      </c>
      <c r="M493" s="1">
        <v>9.9</v>
      </c>
    </row>
    <row r="494" spans="2:13" ht="15.75" x14ac:dyDescent="0.25">
      <c r="B494" s="28" t="s">
        <v>72</v>
      </c>
      <c r="C494" s="2" t="s">
        <v>33</v>
      </c>
      <c r="D494" s="3">
        <v>120</v>
      </c>
      <c r="E494" s="1">
        <v>53.699999999999996</v>
      </c>
      <c r="F494" s="1">
        <v>0.28799999999999998</v>
      </c>
      <c r="G494" s="1">
        <v>0.54</v>
      </c>
      <c r="H494" s="1">
        <v>17.34</v>
      </c>
      <c r="I494" s="3">
        <v>180</v>
      </c>
      <c r="J494" s="1">
        <v>89.5</v>
      </c>
      <c r="K494" s="1">
        <v>0.48</v>
      </c>
      <c r="L494" s="1">
        <v>0.9</v>
      </c>
      <c r="M494" s="1">
        <v>28.9</v>
      </c>
    </row>
    <row r="495" spans="2:13" ht="15.75" x14ac:dyDescent="0.25">
      <c r="B495" s="28"/>
      <c r="C495" s="6"/>
      <c r="D495" s="7"/>
      <c r="E495" s="7">
        <f t="shared" ref="E495:H495" si="208">SUM(E490:E494)</f>
        <v>363.4</v>
      </c>
      <c r="F495" s="7">
        <f t="shared" si="208"/>
        <v>15.293000000000001</v>
      </c>
      <c r="G495" s="7">
        <f t="shared" si="208"/>
        <v>9.1159999999999997</v>
      </c>
      <c r="H495" s="7">
        <f t="shared" si="208"/>
        <v>60.453000000000003</v>
      </c>
      <c r="I495" s="7"/>
      <c r="J495" s="7">
        <f>SUM(J490:J494)</f>
        <v>450.5</v>
      </c>
      <c r="K495" s="7">
        <f>SUM(K490:K494)</f>
        <v>19.02</v>
      </c>
      <c r="L495" s="7">
        <f>SUM(L490:L494)</f>
        <v>10.99</v>
      </c>
      <c r="M495" s="7">
        <f>SUM(M490:M494)</f>
        <v>78.069999999999993</v>
      </c>
    </row>
    <row r="496" spans="2:13" ht="15.75" thickBot="1" x14ac:dyDescent="0.3">
      <c r="B496" s="205" t="s">
        <v>182</v>
      </c>
      <c r="C496" s="206"/>
      <c r="D496" s="206"/>
      <c r="E496" s="206"/>
      <c r="F496" s="206"/>
      <c r="G496" s="206"/>
      <c r="H496" s="206"/>
      <c r="I496" s="206"/>
      <c r="J496" s="206"/>
      <c r="K496" s="206"/>
      <c r="L496" s="206"/>
      <c r="M496" s="207"/>
    </row>
    <row r="497" spans="2:13" ht="15.75" thickBot="1" x14ac:dyDescent="0.3">
      <c r="B497" s="198" t="s">
        <v>44</v>
      </c>
      <c r="C497" s="199"/>
      <c r="D497" s="199"/>
      <c r="E497" s="199"/>
      <c r="F497" s="199"/>
      <c r="G497" s="199"/>
      <c r="H497" s="199"/>
      <c r="I497" s="199"/>
      <c r="J497" s="199"/>
      <c r="K497" s="199"/>
      <c r="L497" s="199"/>
      <c r="M497" s="200"/>
    </row>
    <row r="498" spans="2:13" ht="15.75" thickBot="1" x14ac:dyDescent="0.3">
      <c r="B498" s="152" t="s">
        <v>230</v>
      </c>
      <c r="C498" s="48" t="s">
        <v>231</v>
      </c>
      <c r="D498" s="150">
        <v>60</v>
      </c>
      <c r="E498" s="150">
        <v>37</v>
      </c>
      <c r="F498" s="150">
        <v>0.5</v>
      </c>
      <c r="G498" s="150">
        <v>3</v>
      </c>
      <c r="H498" s="150">
        <v>1.8</v>
      </c>
      <c r="I498" s="55">
        <v>80</v>
      </c>
      <c r="J498" s="55">
        <v>55</v>
      </c>
      <c r="K498" s="55">
        <v>0.8</v>
      </c>
      <c r="L498" s="55">
        <v>4.5</v>
      </c>
      <c r="M498" s="55">
        <v>2.7</v>
      </c>
    </row>
    <row r="499" spans="2:13" ht="16.5" thickBot="1" x14ac:dyDescent="0.3">
      <c r="B499" s="114" t="s">
        <v>183</v>
      </c>
      <c r="C499" s="47" t="s">
        <v>70</v>
      </c>
      <c r="D499" s="10">
        <v>50</v>
      </c>
      <c r="E499" s="10">
        <v>84</v>
      </c>
      <c r="F499" s="10">
        <v>5.85</v>
      </c>
      <c r="G499" s="10">
        <v>5.19</v>
      </c>
      <c r="H499" s="10">
        <v>3.25</v>
      </c>
      <c r="I499" s="10">
        <v>50</v>
      </c>
      <c r="J499" s="10">
        <v>84</v>
      </c>
      <c r="K499" s="10">
        <v>5.85</v>
      </c>
      <c r="L499" s="10">
        <v>5.19</v>
      </c>
      <c r="M499" s="10">
        <v>3.25</v>
      </c>
    </row>
    <row r="500" spans="2:13" ht="30.75" thickBot="1" x14ac:dyDescent="0.3">
      <c r="B500" s="115" t="s">
        <v>221</v>
      </c>
      <c r="C500" s="47" t="s">
        <v>28</v>
      </c>
      <c r="D500" s="10">
        <v>80</v>
      </c>
      <c r="E500" s="10">
        <v>250</v>
      </c>
      <c r="F500" s="10">
        <v>7.96</v>
      </c>
      <c r="G500" s="10">
        <v>0.81</v>
      </c>
      <c r="H500" s="10">
        <v>51.92</v>
      </c>
      <c r="I500" s="10">
        <v>100</v>
      </c>
      <c r="J500" s="10">
        <v>313</v>
      </c>
      <c r="K500" s="10">
        <v>9.9499999999999993</v>
      </c>
      <c r="L500" s="10">
        <v>1.02</v>
      </c>
      <c r="M500" s="10">
        <v>64.900000000000006</v>
      </c>
    </row>
    <row r="501" spans="2:13" ht="16.5" thickBot="1" x14ac:dyDescent="0.3">
      <c r="B501" s="74" t="s">
        <v>161</v>
      </c>
      <c r="C501" s="47" t="s">
        <v>15</v>
      </c>
      <c r="D501" s="10">
        <v>30</v>
      </c>
      <c r="E501" s="10">
        <v>71</v>
      </c>
      <c r="F501" s="10">
        <v>2.1</v>
      </c>
      <c r="G501" s="10">
        <v>2.4</v>
      </c>
      <c r="H501" s="10">
        <v>9.9</v>
      </c>
      <c r="I501" s="10">
        <v>30</v>
      </c>
      <c r="J501" s="10">
        <v>71</v>
      </c>
      <c r="K501" s="10">
        <v>2.1</v>
      </c>
      <c r="L501" s="10">
        <v>2.4</v>
      </c>
      <c r="M501" s="10">
        <v>9.9</v>
      </c>
    </row>
    <row r="502" spans="2:13" ht="32.25" thickBot="1" x14ac:dyDescent="0.3">
      <c r="B502" s="74" t="s">
        <v>184</v>
      </c>
      <c r="C502" s="47" t="s">
        <v>185</v>
      </c>
      <c r="D502" s="10">
        <v>150</v>
      </c>
      <c r="E502" s="10">
        <v>1.98</v>
      </c>
      <c r="F502" s="10">
        <v>0.03</v>
      </c>
      <c r="G502" s="10">
        <v>0.01</v>
      </c>
      <c r="H502" s="10">
        <v>0.16</v>
      </c>
      <c r="I502" s="10">
        <v>200</v>
      </c>
      <c r="J502" s="10">
        <v>2.04</v>
      </c>
      <c r="K502" s="10">
        <v>0.05</v>
      </c>
      <c r="L502" s="10">
        <v>0.01</v>
      </c>
      <c r="M502" s="10">
        <v>0.18</v>
      </c>
    </row>
    <row r="503" spans="2:13" ht="16.5" thickBot="1" x14ac:dyDescent="0.3">
      <c r="B503" s="74" t="s">
        <v>161</v>
      </c>
      <c r="C503" s="47" t="s">
        <v>208</v>
      </c>
      <c r="D503" s="10">
        <v>15</v>
      </c>
      <c r="E503" s="10">
        <v>70.599999999999994</v>
      </c>
      <c r="F503" s="10">
        <v>4.5999999999999996</v>
      </c>
      <c r="G503" s="10">
        <v>2.2000000000000002</v>
      </c>
      <c r="H503" s="10">
        <v>3.6</v>
      </c>
      <c r="I503" s="10">
        <v>15</v>
      </c>
      <c r="J503" s="10">
        <v>70.599999999999994</v>
      </c>
      <c r="K503" s="10">
        <v>4.5999999999999996</v>
      </c>
      <c r="L503" s="10">
        <v>2.2000000000000002</v>
      </c>
      <c r="M503" s="10">
        <v>3.6</v>
      </c>
    </row>
    <row r="504" spans="2:13" ht="16.5" thickBot="1" x14ac:dyDescent="0.3">
      <c r="B504" s="136" t="s">
        <v>162</v>
      </c>
      <c r="C504" s="82" t="s">
        <v>24</v>
      </c>
      <c r="D504" s="83">
        <v>60</v>
      </c>
      <c r="E504" s="83">
        <v>47.3</v>
      </c>
      <c r="F504" s="83">
        <v>0.38</v>
      </c>
      <c r="G504" s="83">
        <v>0.38</v>
      </c>
      <c r="H504" s="83">
        <v>25.4</v>
      </c>
      <c r="I504" s="83">
        <v>80</v>
      </c>
      <c r="J504" s="83">
        <v>49.3</v>
      </c>
      <c r="K504" s="83">
        <v>0.39</v>
      </c>
      <c r="L504" s="83">
        <v>0.39</v>
      </c>
      <c r="M504" s="83">
        <v>28.5</v>
      </c>
    </row>
    <row r="505" spans="2:13" ht="16.5" thickBot="1" x14ac:dyDescent="0.3">
      <c r="B505" s="74" t="s">
        <v>162</v>
      </c>
      <c r="C505" s="84" t="s">
        <v>16</v>
      </c>
      <c r="D505" s="83">
        <v>60</v>
      </c>
      <c r="E505" s="83">
        <v>91</v>
      </c>
      <c r="F505" s="83">
        <v>1.05</v>
      </c>
      <c r="G505" s="83">
        <v>0.15</v>
      </c>
      <c r="H505" s="83">
        <v>19.7</v>
      </c>
      <c r="I505" s="83">
        <v>80</v>
      </c>
      <c r="J505" s="83">
        <v>93</v>
      </c>
      <c r="K505" s="83">
        <v>1.25</v>
      </c>
      <c r="L505" s="83">
        <v>0.18</v>
      </c>
      <c r="M505" s="83">
        <v>19.670000000000002</v>
      </c>
    </row>
    <row r="506" spans="2:13" ht="15.75" x14ac:dyDescent="0.25">
      <c r="B506" s="85" t="s">
        <v>162</v>
      </c>
      <c r="C506" s="54" t="s">
        <v>163</v>
      </c>
      <c r="D506" s="55">
        <v>60</v>
      </c>
      <c r="E506" s="55">
        <v>25.2</v>
      </c>
      <c r="F506" s="55">
        <v>0.24</v>
      </c>
      <c r="G506" s="55">
        <v>0.18</v>
      </c>
      <c r="H506" s="55">
        <v>6.06</v>
      </c>
      <c r="I506" s="55">
        <v>80</v>
      </c>
      <c r="J506" s="55">
        <v>33.6</v>
      </c>
      <c r="K506" s="55">
        <v>0.32</v>
      </c>
      <c r="L506" s="55">
        <v>0.24</v>
      </c>
      <c r="M506" s="55">
        <v>8.08</v>
      </c>
    </row>
    <row r="507" spans="2:13" ht="15.75" x14ac:dyDescent="0.25">
      <c r="B507" s="86" t="s">
        <v>164</v>
      </c>
      <c r="C507" s="48" t="s">
        <v>20</v>
      </c>
      <c r="D507" s="137">
        <v>60</v>
      </c>
      <c r="E507" s="137">
        <v>30</v>
      </c>
      <c r="F507" s="137">
        <v>54</v>
      </c>
      <c r="G507" s="137">
        <v>0.12</v>
      </c>
      <c r="H507" s="137">
        <v>6.6</v>
      </c>
      <c r="I507" s="137">
        <v>80</v>
      </c>
      <c r="J507" s="137">
        <v>40</v>
      </c>
      <c r="K507" s="137">
        <v>0.54</v>
      </c>
      <c r="L507" s="137">
        <v>0.09</v>
      </c>
      <c r="M507" s="137">
        <v>8.8000000000000007</v>
      </c>
    </row>
    <row r="508" spans="2:13" ht="16.5" thickBot="1" x14ac:dyDescent="0.3">
      <c r="B508" s="136" t="s">
        <v>162</v>
      </c>
      <c r="C508" s="47" t="s">
        <v>165</v>
      </c>
      <c r="D508" s="10">
        <v>60</v>
      </c>
      <c r="E508" s="10">
        <v>28.8</v>
      </c>
      <c r="F508" s="10">
        <v>0.48</v>
      </c>
      <c r="G508" s="10">
        <v>0.2</v>
      </c>
      <c r="H508" s="10">
        <v>5.0999999999999996</v>
      </c>
      <c r="I508" s="10">
        <v>80</v>
      </c>
      <c r="J508" s="10">
        <v>38.4</v>
      </c>
      <c r="K508" s="10">
        <v>0.64</v>
      </c>
      <c r="L508" s="10">
        <v>0.26</v>
      </c>
      <c r="M508" s="10">
        <v>6.8</v>
      </c>
    </row>
    <row r="509" spans="2:13" ht="16.5" thickBot="1" x14ac:dyDescent="0.3">
      <c r="B509" s="74"/>
      <c r="C509" s="88" t="s">
        <v>166</v>
      </c>
      <c r="D509" s="10"/>
      <c r="E509" s="133">
        <f>E498+E499+E500+E501+E502+E504</f>
        <v>491.28000000000003</v>
      </c>
      <c r="F509" s="133">
        <f t="shared" ref="F509:H509" si="209">F498+F499+F500+F501+F502+F504</f>
        <v>16.82</v>
      </c>
      <c r="G509" s="133">
        <f t="shared" si="209"/>
        <v>11.790000000000003</v>
      </c>
      <c r="H509" s="133">
        <f t="shared" si="209"/>
        <v>92.43</v>
      </c>
      <c r="I509" s="133"/>
      <c r="J509" s="133">
        <f>J498+J499+J500+J501+J502+J504</f>
        <v>574.33999999999992</v>
      </c>
      <c r="K509" s="133">
        <f t="shared" ref="K509:M509" si="210">K498+K499+K500+K501+K502+K504</f>
        <v>19.14</v>
      </c>
      <c r="L509" s="133">
        <f t="shared" si="210"/>
        <v>13.510000000000002</v>
      </c>
      <c r="M509" s="133">
        <f t="shared" si="210"/>
        <v>109.43000000000002</v>
      </c>
    </row>
    <row r="510" spans="2:13" ht="16.5" thickBot="1" x14ac:dyDescent="0.3">
      <c r="B510" s="74"/>
      <c r="C510" s="88" t="s">
        <v>167</v>
      </c>
      <c r="D510" s="10"/>
      <c r="E510" s="133">
        <f>E498+E499+E500+E501+E505</f>
        <v>533</v>
      </c>
      <c r="F510" s="133">
        <f t="shared" ref="F510:H510" si="211">F498+F499+F500+F501+F505</f>
        <v>17.46</v>
      </c>
      <c r="G510" s="133">
        <f t="shared" si="211"/>
        <v>11.550000000000002</v>
      </c>
      <c r="H510" s="133">
        <f t="shared" si="211"/>
        <v>86.570000000000007</v>
      </c>
      <c r="I510" s="133"/>
      <c r="J510" s="133">
        <f>J498+J499+J500+J501+J502+J505</f>
        <v>618.04</v>
      </c>
      <c r="K510" s="133">
        <f t="shared" ref="K510:M510" si="212">K498+K499+K500+K501+K502+K505</f>
        <v>20</v>
      </c>
      <c r="L510" s="133">
        <f t="shared" si="212"/>
        <v>13.3</v>
      </c>
      <c r="M510" s="133">
        <f t="shared" si="212"/>
        <v>100.60000000000002</v>
      </c>
    </row>
    <row r="511" spans="2:13" ht="16.5" thickBot="1" x14ac:dyDescent="0.3">
      <c r="B511" s="74"/>
      <c r="C511" s="88" t="s">
        <v>168</v>
      </c>
      <c r="D511" s="10"/>
      <c r="E511" s="133">
        <f>E498+E499+E500+E501+E506</f>
        <v>467.2</v>
      </c>
      <c r="F511" s="133">
        <f t="shared" ref="F511:H511" si="213">F498+F499+F500+F501+F506</f>
        <v>16.649999999999999</v>
      </c>
      <c r="G511" s="133">
        <f t="shared" si="213"/>
        <v>11.580000000000002</v>
      </c>
      <c r="H511" s="133">
        <f t="shared" si="213"/>
        <v>72.930000000000007</v>
      </c>
      <c r="I511" s="133"/>
      <c r="J511" s="133">
        <f>+J498+J499+J500+J501+J502+J506</f>
        <v>558.64</v>
      </c>
      <c r="K511" s="133">
        <f t="shared" ref="K511:M511" si="214">+K498+K499+K500+K501+K502+K506</f>
        <v>19.07</v>
      </c>
      <c r="L511" s="133">
        <f t="shared" si="214"/>
        <v>13.360000000000001</v>
      </c>
      <c r="M511" s="133">
        <f t="shared" si="214"/>
        <v>89.010000000000019</v>
      </c>
    </row>
    <row r="512" spans="2:13" ht="16.5" thickBot="1" x14ac:dyDescent="0.3">
      <c r="B512" s="74"/>
      <c r="C512" s="88" t="s">
        <v>169</v>
      </c>
      <c r="D512" s="10"/>
      <c r="E512" s="133">
        <f>E498+E499+E500+E501+E502+E507</f>
        <v>473.98</v>
      </c>
      <c r="F512" s="133">
        <f t="shared" ref="F512:H512" si="215">F498+F499+F500+F501+F502+F507</f>
        <v>70.44</v>
      </c>
      <c r="G512" s="133">
        <f t="shared" si="215"/>
        <v>11.530000000000001</v>
      </c>
      <c r="H512" s="133">
        <f t="shared" si="215"/>
        <v>73.63</v>
      </c>
      <c r="I512" s="133"/>
      <c r="J512" s="133">
        <f>J498+J499+J500+J501+J502+J507</f>
        <v>565.04</v>
      </c>
      <c r="K512" s="133">
        <f t="shared" ref="K512:M512" si="216">K498+K499+K500+K501+K502+K507</f>
        <v>19.29</v>
      </c>
      <c r="L512" s="133">
        <f t="shared" si="216"/>
        <v>13.21</v>
      </c>
      <c r="M512" s="133">
        <f t="shared" si="216"/>
        <v>89.730000000000018</v>
      </c>
    </row>
    <row r="513" spans="2:13" ht="15.75" x14ac:dyDescent="0.25">
      <c r="B513" s="105"/>
      <c r="C513" s="131" t="s">
        <v>170</v>
      </c>
      <c r="D513" s="132"/>
      <c r="E513" s="132">
        <f>E498+E499+E500+E501+E502+E508</f>
        <v>472.78000000000003</v>
      </c>
      <c r="F513" s="132">
        <f t="shared" ref="F513:H513" si="217">F498+F499+F500+F501+F502+F508</f>
        <v>16.920000000000002</v>
      </c>
      <c r="G513" s="132">
        <f t="shared" si="217"/>
        <v>11.610000000000001</v>
      </c>
      <c r="H513" s="132">
        <f t="shared" si="217"/>
        <v>72.13</v>
      </c>
      <c r="I513" s="132"/>
      <c r="J513" s="132">
        <f>J498+J499+J500+J501+J502+J508</f>
        <v>563.43999999999994</v>
      </c>
      <c r="K513" s="132">
        <f t="shared" ref="K513:M513" si="218">K498+K499+K500+K501+K502+K508</f>
        <v>19.39</v>
      </c>
      <c r="L513" s="132">
        <f t="shared" si="218"/>
        <v>13.38</v>
      </c>
      <c r="M513" s="132">
        <f t="shared" si="218"/>
        <v>87.730000000000018</v>
      </c>
    </row>
    <row r="514" spans="2:13" ht="15.75" x14ac:dyDescent="0.25">
      <c r="B514" s="189" t="s">
        <v>45</v>
      </c>
      <c r="C514" s="190"/>
      <c r="D514" s="190"/>
      <c r="E514" s="190"/>
      <c r="F514" s="190"/>
      <c r="G514" s="190"/>
      <c r="H514" s="190"/>
      <c r="I514" s="190"/>
      <c r="J514" s="190"/>
      <c r="K514" s="190"/>
      <c r="L514" s="190"/>
      <c r="M514" s="191"/>
    </row>
    <row r="515" spans="2:13" ht="30.75" customHeight="1" thickBot="1" x14ac:dyDescent="0.3">
      <c r="B515" s="42" t="s">
        <v>224</v>
      </c>
      <c r="C515" s="9" t="s">
        <v>225</v>
      </c>
      <c r="D515" s="10">
        <v>60</v>
      </c>
      <c r="E515" s="37">
        <v>8</v>
      </c>
      <c r="F515" s="37">
        <v>0.5</v>
      </c>
      <c r="G515" s="37">
        <v>0.1</v>
      </c>
      <c r="H515" s="37">
        <v>2</v>
      </c>
      <c r="I515" s="139">
        <v>80</v>
      </c>
      <c r="J515" s="139">
        <v>10</v>
      </c>
      <c r="K515" s="139">
        <v>0.9</v>
      </c>
      <c r="L515" s="139">
        <v>0.12</v>
      </c>
      <c r="M515" s="175">
        <v>2.21</v>
      </c>
    </row>
    <row r="516" spans="2:13" ht="15.75" x14ac:dyDescent="0.25">
      <c r="B516" s="34" t="s">
        <v>133</v>
      </c>
      <c r="C516" s="20" t="s">
        <v>46</v>
      </c>
      <c r="D516" s="68">
        <v>180</v>
      </c>
      <c r="E516" s="69">
        <v>135</v>
      </c>
      <c r="F516" s="69">
        <v>1.76</v>
      </c>
      <c r="G516" s="69">
        <v>3.4</v>
      </c>
      <c r="H516" s="69">
        <v>17.2</v>
      </c>
      <c r="I516" s="68">
        <v>200</v>
      </c>
      <c r="J516" s="69">
        <f>E516/4*5</f>
        <v>168.75</v>
      </c>
      <c r="K516" s="69">
        <f t="shared" ref="K516:M516" si="219">F516/4*5</f>
        <v>2.2000000000000002</v>
      </c>
      <c r="L516" s="69">
        <f t="shared" si="219"/>
        <v>4.25</v>
      </c>
      <c r="M516" s="69">
        <f t="shared" si="219"/>
        <v>21.5</v>
      </c>
    </row>
    <row r="517" spans="2:13" ht="15.75" x14ac:dyDescent="0.25">
      <c r="B517" s="34" t="s">
        <v>91</v>
      </c>
      <c r="C517" s="20" t="s">
        <v>140</v>
      </c>
      <c r="D517" s="68">
        <v>45</v>
      </c>
      <c r="E517" s="69">
        <v>48.6</v>
      </c>
      <c r="F517" s="70">
        <v>5.1840000000000002</v>
      </c>
      <c r="G517" s="70">
        <v>2.9699999999999998</v>
      </c>
      <c r="H517" s="70">
        <v>0.20250000000000001</v>
      </c>
      <c r="I517" s="68">
        <v>60</v>
      </c>
      <c r="J517" s="69">
        <v>108</v>
      </c>
      <c r="K517" s="69">
        <v>11.52</v>
      </c>
      <c r="L517" s="69">
        <v>6.6</v>
      </c>
      <c r="M517" s="69">
        <v>0.45</v>
      </c>
    </row>
    <row r="518" spans="2:13" ht="15.75" x14ac:dyDescent="0.25">
      <c r="B518" s="34" t="s">
        <v>103</v>
      </c>
      <c r="C518" s="20" t="s">
        <v>142</v>
      </c>
      <c r="D518" s="68">
        <v>80</v>
      </c>
      <c r="E518" s="69">
        <v>112.80000000000001</v>
      </c>
      <c r="F518" s="69">
        <v>2.4800000000000004</v>
      </c>
      <c r="G518" s="69">
        <v>1.8399999999999999</v>
      </c>
      <c r="H518" s="69">
        <v>21.44</v>
      </c>
      <c r="I518" s="68">
        <v>100</v>
      </c>
      <c r="J518" s="69">
        <v>141</v>
      </c>
      <c r="K518" s="69">
        <v>3.1</v>
      </c>
      <c r="L518" s="69">
        <v>2.2999999999999998</v>
      </c>
      <c r="M518" s="69">
        <v>26.8</v>
      </c>
    </row>
    <row r="519" spans="2:13" ht="15.75" x14ac:dyDescent="0.25">
      <c r="B519" s="98" t="s">
        <v>177</v>
      </c>
      <c r="C519" s="81" t="s">
        <v>22</v>
      </c>
      <c r="D519" s="55">
        <v>150</v>
      </c>
      <c r="E519" s="55">
        <v>98.6</v>
      </c>
      <c r="F519" s="55">
        <v>5.43</v>
      </c>
      <c r="G519" s="55">
        <v>4.3499999999999996</v>
      </c>
      <c r="H519" s="55">
        <v>8.9700000000000006</v>
      </c>
      <c r="I519" s="55">
        <v>200</v>
      </c>
      <c r="J519" s="55">
        <v>112.48</v>
      </c>
      <c r="K519" s="55">
        <v>6.11</v>
      </c>
      <c r="L519" s="55">
        <v>5.5</v>
      </c>
      <c r="M519" s="55">
        <v>9.85</v>
      </c>
    </row>
    <row r="520" spans="2:13" ht="15.75" x14ac:dyDescent="0.25">
      <c r="B520" s="34" t="s">
        <v>72</v>
      </c>
      <c r="C520" s="20" t="s">
        <v>15</v>
      </c>
      <c r="D520" s="68">
        <v>30</v>
      </c>
      <c r="E520" s="69">
        <v>71</v>
      </c>
      <c r="F520" s="69">
        <v>2.1</v>
      </c>
      <c r="G520" s="69">
        <v>2.4</v>
      </c>
      <c r="H520" s="69">
        <v>9.9</v>
      </c>
      <c r="I520" s="68">
        <v>30</v>
      </c>
      <c r="J520" s="69">
        <v>71</v>
      </c>
      <c r="K520" s="69">
        <v>2.1</v>
      </c>
      <c r="L520" s="69">
        <v>2.4</v>
      </c>
      <c r="M520" s="69">
        <v>9.9</v>
      </c>
    </row>
    <row r="521" spans="2:13" ht="15.75" x14ac:dyDescent="0.25">
      <c r="B521" s="19"/>
      <c r="C521" s="21"/>
      <c r="D521" s="22"/>
      <c r="E521" s="22">
        <f t="shared" ref="E521:M521" si="220">SUM(E515:E520)</f>
        <v>474</v>
      </c>
      <c r="F521" s="67">
        <f t="shared" si="220"/>
        <v>17.454000000000001</v>
      </c>
      <c r="G521" s="22">
        <f t="shared" si="220"/>
        <v>15.059999999999999</v>
      </c>
      <c r="H521" s="67">
        <f t="shared" si="220"/>
        <v>59.712499999999999</v>
      </c>
      <c r="I521" s="22"/>
      <c r="J521" s="22">
        <f t="shared" si="220"/>
        <v>611.23</v>
      </c>
      <c r="K521" s="22">
        <f t="shared" si="220"/>
        <v>25.93</v>
      </c>
      <c r="L521" s="22">
        <f t="shared" si="220"/>
        <v>21.169999999999998</v>
      </c>
      <c r="M521" s="22">
        <f t="shared" si="220"/>
        <v>70.710000000000008</v>
      </c>
    </row>
  </sheetData>
  <mergeCells count="86">
    <mergeCell ref="B293:M293"/>
    <mergeCell ref="B360:M360"/>
    <mergeCell ref="B256:M256"/>
    <mergeCell ref="B140:M140"/>
    <mergeCell ref="B156:M156"/>
    <mergeCell ref="B463:M463"/>
    <mergeCell ref="B472:M472"/>
    <mergeCell ref="B489:M489"/>
    <mergeCell ref="B240:M240"/>
    <mergeCell ref="B318:M318"/>
    <mergeCell ref="B311:M311"/>
    <mergeCell ref="B264:M264"/>
    <mergeCell ref="B269:M269"/>
    <mergeCell ref="C285:M285"/>
    <mergeCell ref="B294:M294"/>
    <mergeCell ref="D265:H265"/>
    <mergeCell ref="I265:M265"/>
    <mergeCell ref="B268:M268"/>
    <mergeCell ref="B369:M369"/>
    <mergeCell ref="B343:M343"/>
    <mergeCell ref="B368:M368"/>
    <mergeCell ref="B50:M50"/>
    <mergeCell ref="B76:M76"/>
    <mergeCell ref="B102:M102"/>
    <mergeCell ref="B128:M128"/>
    <mergeCell ref="B59:M59"/>
    <mergeCell ref="B84:M84"/>
    <mergeCell ref="B110:M110"/>
    <mergeCell ref="B113:B114"/>
    <mergeCell ref="C113:C114"/>
    <mergeCell ref="D113:D114"/>
    <mergeCell ref="E113:E114"/>
    <mergeCell ref="F113:F114"/>
    <mergeCell ref="B60:M60"/>
    <mergeCell ref="B85:M85"/>
    <mergeCell ref="B111:M111"/>
    <mergeCell ref="L113:L114"/>
    <mergeCell ref="B8:M8"/>
    <mergeCell ref="B9:M9"/>
    <mergeCell ref="B25:M25"/>
    <mergeCell ref="B33:M33"/>
    <mergeCell ref="B34:M34"/>
    <mergeCell ref="B1:C2"/>
    <mergeCell ref="I1:M2"/>
    <mergeCell ref="B3:M3"/>
    <mergeCell ref="B4:M4"/>
    <mergeCell ref="D5:H5"/>
    <mergeCell ref="I5:M5"/>
    <mergeCell ref="M113:M114"/>
    <mergeCell ref="G113:G114"/>
    <mergeCell ref="H113:H114"/>
    <mergeCell ref="I113:I114"/>
    <mergeCell ref="J113:J114"/>
    <mergeCell ref="K113:K114"/>
    <mergeCell ref="D136:H136"/>
    <mergeCell ref="I136:M136"/>
    <mergeCell ref="B319:M319"/>
    <mergeCell ref="B335:M335"/>
    <mergeCell ref="B344:M344"/>
    <mergeCell ref="B139:M139"/>
    <mergeCell ref="B164:M164"/>
    <mergeCell ref="B188:M188"/>
    <mergeCell ref="B212:M212"/>
    <mergeCell ref="B239:M239"/>
    <mergeCell ref="B230:M230"/>
    <mergeCell ref="B165:M165"/>
    <mergeCell ref="B181:M181"/>
    <mergeCell ref="B189:M189"/>
    <mergeCell ref="B205:M205"/>
    <mergeCell ref="B213:M213"/>
    <mergeCell ref="B514:M514"/>
    <mergeCell ref="B386:M386"/>
    <mergeCell ref="B399:M399"/>
    <mergeCell ref="B415:M415"/>
    <mergeCell ref="B424:M424"/>
    <mergeCell ref="B439:M439"/>
    <mergeCell ref="B497:M497"/>
    <mergeCell ref="B446:M446"/>
    <mergeCell ref="B471:M471"/>
    <mergeCell ref="B496:M496"/>
    <mergeCell ref="B394:M394"/>
    <mergeCell ref="D395:H395"/>
    <mergeCell ref="I395:M395"/>
    <mergeCell ref="B398:M398"/>
    <mergeCell ref="B423:M423"/>
    <mergeCell ref="B447:M44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літо 2026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Римма Іванівна</dc:creator>
  <cp:lastModifiedBy>User</cp:lastModifiedBy>
  <cp:lastPrinted>2026-05-28T09:27:21Z</cp:lastPrinted>
  <dcterms:created xsi:type="dcterms:W3CDTF">2024-08-19T06:04:00Z</dcterms:created>
  <dcterms:modified xsi:type="dcterms:W3CDTF">2026-05-28T11:50:15Z</dcterms:modified>
</cp:coreProperties>
</file>